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shboard" sheetId="1" r:id="rId5"/>
    <sheet state="visible" name="Registro mensual" sheetId="2" r:id="rId6"/>
    <sheet state="visible" name="Gastos detallados" sheetId="3" r:id="rId7"/>
    <sheet state="visible" name="Evolución" sheetId="4" r:id="rId8"/>
    <sheet state="visible" name="Instrucciones" sheetId="5" r:id="rId9"/>
    <sheet state="visible" name="Listas" sheetId="6" r:id="rId10"/>
    <sheet state="visible" name="Guía rápida" sheetId="7" r:id="rId11"/>
    <sheet state="visible" name="Glosario" sheetId="8" r:id="rId12"/>
  </sheets>
  <definedNames/>
  <calcPr/>
</workbook>
</file>

<file path=xl/sharedStrings.xml><?xml version="1.0" encoding="utf-8"?>
<sst xmlns="http://schemas.openxmlformats.org/spreadsheetml/2006/main" count="198" uniqueCount="127">
  <si>
    <t>Dashboard - Ingresos, gastos y tasa de ahorro</t>
  </si>
  <si>
    <t>Control mensual de ingresos, gastos, ahorro real, tasa de ahorro y evolución.</t>
  </si>
  <si>
    <t>Ingresos del año</t>
  </si>
  <si>
    <t>Gastos del año</t>
  </si>
  <si>
    <t>Ahorro del año</t>
  </si>
  <si>
    <t>Tasa de ahorro media</t>
  </si>
  <si>
    <t>Suma de ingresos registrados.</t>
  </si>
  <si>
    <t>Gastos fijos + variables.</t>
  </si>
  <si>
    <t>Ingresos - gastos.</t>
  </si>
  <si>
    <t>Promedio mensual.</t>
  </si>
  <si>
    <t>Mejor mes de ahorro</t>
  </si>
  <si>
    <t>Gasto medio mensual</t>
  </si>
  <si>
    <t>Meses registrados</t>
  </si>
  <si>
    <t>Objetivo anual ahorro</t>
  </si>
  <si>
    <t>Mes con mayor ahorro real.</t>
  </si>
  <si>
    <t>Media de gastos totales.</t>
  </si>
  <si>
    <t>Meses con datos.</t>
  </si>
  <si>
    <t>Suma de objetivos mensuales.</t>
  </si>
  <si>
    <t>Resumen de gastos por categoría</t>
  </si>
  <si>
    <t>Categoría</t>
  </si>
  <si>
    <t>Importe</t>
  </si>
  <si>
    <t>Peso %</t>
  </si>
  <si>
    <t>Vivienda</t>
  </si>
  <si>
    <t>Alimentación</t>
  </si>
  <si>
    <t>Transporte</t>
  </si>
  <si>
    <t>Ocio</t>
  </si>
  <si>
    <t>Salud</t>
  </si>
  <si>
    <t>Educación</t>
  </si>
  <si>
    <t>Suscripciones</t>
  </si>
  <si>
    <t>Otros</t>
  </si>
  <si>
    <t>Registro mensual</t>
  </si>
  <si>
    <t>Introduce ingresos y gastos por mes. Las columnas de ahorro y tasa se calculan automáticamente.</t>
  </si>
  <si>
    <t>Mes</t>
  </si>
  <si>
    <t>Año</t>
  </si>
  <si>
    <t>Ingresos netos</t>
  </si>
  <si>
    <t>Otros ingresos</t>
  </si>
  <si>
    <t>Ingresos totales</t>
  </si>
  <si>
    <t>Gastos totales</t>
  </si>
  <si>
    <t>Ahorro real</t>
  </si>
  <si>
    <t>Tasa de ahorro %</t>
  </si>
  <si>
    <t>Objetivo ahorro</t>
  </si>
  <si>
    <t>Notas</t>
  </si>
  <si>
    <t>Enero</t>
  </si>
  <si>
    <t>Ejemplo editable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</si>
  <si>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</si>
  <si>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</si>
  <si>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</si>
  <si>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</si>
  <si>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</si>
  <si>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</si>
  <si>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</si>
  <si>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</si>
  <si>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</si>
  <si>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</si>
  <si>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</si>
  <si>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Gastos detallados</t>
  </si>
  <si>
    <t>Registra gastos por categoría para analizar dónde se va el dinero.</t>
  </si>
  <si>
    <t>Fecha</t>
  </si>
  <si>
    <t>Tipo de gasto</t>
  </si>
  <si>
    <t>Método de pago</t>
  </si>
  <si>
    <t>Fijo</t>
  </si>
  <si>
    <t>Transferencia</t>
  </si>
  <si>
    <t>Ejemplo ficticio</t>
  </si>
  <si>
    <t>Variable</t>
  </si>
  <si>
    <t>Tarjeta</t>
  </si>
  <si>
    <t>Evolución de ahorro</t>
  </si>
  <si>
    <t>Resumen automático para revisar progreso mes a mes.</t>
  </si>
  <si>
    <t>Ahorro acumulado</t>
  </si>
  <si>
    <t>Objetivo acumulado</t>
  </si>
  <si>
    <t>Diferencia vs objetivo</t>
  </si>
  <si>
    <t>Cómo usar esta plantilla</t>
  </si>
  <si>
    <t>Herramienta educativa de Horizonte Base. No constituye asesoramiento financiero, fiscal ni recomendación personalizada.</t>
  </si>
  <si>
    <t>Sección</t>
  </si>
  <si>
    <t>Instrucción</t>
  </si>
  <si>
    <t>Qué debes rellenar</t>
  </si>
  <si>
    <t>Completa ingresos mensuales y gastos detallados. Revisa también el objetivo de ahorro mensual.</t>
  </si>
  <si>
    <t>Qué se calcula</t>
  </si>
  <si>
    <t>Ingresos totales, gastos totales, ahorro real, tasa de ahorro y evolución acumulada.</t>
  </si>
  <si>
    <t>Cómo usarla</t>
  </si>
  <si>
    <t>Actualiza una vez al mes. Registra primero gastos detallados y luego revisa el dashboard.</t>
  </si>
  <si>
    <t>Aviso educativo</t>
  </si>
  <si>
    <t>Esta plantilla es orientativa y no constituye asesoramiento financiero.</t>
  </si>
  <si>
    <t>Meses</t>
  </si>
  <si>
    <t>Categorías gastos</t>
  </si>
  <si>
    <t>Tipo gasto</t>
  </si>
  <si>
    <t>Método pago</t>
  </si>
  <si>
    <t>Efectivo</t>
  </si>
  <si>
    <t>Seguros</t>
  </si>
  <si>
    <t>Domiciliación</t>
  </si>
  <si>
    <t>Otro</t>
  </si>
  <si>
    <t>Impuestos</t>
  </si>
  <si>
    <t>Guía rápida - ingresos, gastos y tasa de ahorro</t>
  </si>
  <si>
    <t>Paso</t>
  </si>
  <si>
    <t>Qué hacer</t>
  </si>
  <si>
    <t>Dónde se hace</t>
  </si>
  <si>
    <t>Consejo práctico</t>
  </si>
  <si>
    <t>Rellena ingresos netos, otros ingresos y objetivo de ahorro mensual.</t>
  </si>
  <si>
    <t>Usa cantidades netas para que la tasa de ahorro sea más realista.</t>
  </si>
  <si>
    <t>Registra gastos por categoría.</t>
  </si>
  <si>
    <t>Cuanto más consistente seas con categorías, mejor será el análisis.</t>
  </si>
  <si>
    <t>Revisa ahorro real y tasa de ahorro.</t>
  </si>
  <si>
    <t>Dashboard / Evolución</t>
  </si>
  <si>
    <t>Una tasa alta puntual importa menos que la tendencia.</t>
  </si>
  <si>
    <t>Detecta categorías que pesan demasiado.</t>
  </si>
  <si>
    <t>Dashboard</t>
  </si>
  <si>
    <t>Úsalo para tomar decisiones de gasto, no para castigarte.</t>
  </si>
  <si>
    <t>Actualiza la plantilla una vez al mes.</t>
  </si>
  <si>
    <t>La constancia vale más que el exceso de detalle.</t>
  </si>
  <si>
    <t>Esta plantilla es informativa y no constituye asesoramiento financiero, fiscal ni recomendación personalizada.</t>
  </si>
  <si>
    <t>Glosario básico</t>
  </si>
  <si>
    <t>Término</t>
  </si>
  <si>
    <t>Qué significa</t>
  </si>
  <si>
    <t>Por qué importa</t>
  </si>
  <si>
    <t>Tasa de ahorro</t>
  </si>
  <si>
    <t>Porcentaje de ingresos que consigues ahorrar.</t>
  </si>
  <si>
    <t>Mide la capacidad real de construir patrimonio.</t>
  </si>
  <si>
    <t>Gasto fijo</t>
  </si>
  <si>
    <t>Gasto recurrente que se repite mensualmente.</t>
  </si>
  <si>
    <t>Ayuda a saber tu coste de vida base.</t>
  </si>
  <si>
    <t>Gasto variable</t>
  </si>
  <si>
    <t>Gasto que cambia según hábitos o decisiones.</t>
  </si>
  <si>
    <t>Suele ser el área con más margen de mejora.</t>
  </si>
  <si>
    <t>Ingresos totales menos gastos totales.</t>
  </si>
  <si>
    <t>Evita confundir intención de ahorro con ahorro efectivo.</t>
  </si>
  <si>
    <t>Objetivo de ahorro</t>
  </si>
  <si>
    <t>Cantidad que te propones ahorrar cada mes.</t>
  </si>
  <si>
    <t>Permite comparar plan frente a realidad.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</si>
</sst>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#,##0.00 €"/>
    <numFmt numFmtId="165" formatCode="€ #,##0.00"/>
    <numFmt numFmtId="166" formatCode="yyyy-mm-dd"/>
  </numFmts>
  <fonts count="15">
    <font>
      <sz val="11.0"/>
      <color rgb="FF000000"/>
      <name val="Carlito"/>
      <scheme val="minor"/>
    </font>
    <font>
      <b/>
      <sz val="16.0"/>
      <color rgb="FFFFFFFF"/>
      <name val="Carlito"/>
    </font>
    <font>
      <sz val="11.0"/>
      <color theme="1"/>
      <name val="Carlito"/>
    </font>
    <font>
      <color theme="1"/>
      <name val="Carlito"/>
      <scheme val="minor"/>
    </font>
    <font>
      <i/>
      <sz val="10.0"/>
      <color rgb="FFFFFFFF"/>
      <name val="Carlito"/>
    </font>
    <font>
      <b/>
      <sz val="11.0"/>
      <color rgb="FF0F3A63"/>
      <name val="Carlito"/>
    </font>
    <font>
      <b/>
      <sz val="14.0"/>
      <color rgb="FF0F172A"/>
      <name val="Carlito"/>
    </font>
    <font>
      <b/>
      <sz val="9.0"/>
      <color rgb="FF64748B"/>
      <name val="Carlito"/>
    </font>
    <font>
      <sz val="9.0"/>
      <color rgb="FF64748B"/>
      <name val="Carlito"/>
    </font>
    <font>
      <b/>
      <sz val="11.0"/>
      <color theme="1"/>
      <name val="Carlito"/>
    </font>
    <font>
      <b/>
      <sz val="11.0"/>
      <color rgb="FFFFFFFF"/>
      <name val="Carlito"/>
    </font>
    <font>
      <b/>
      <sz val="14.0"/>
      <color rgb="FFFFFFFF"/>
      <name val="Carlito"/>
    </font>
    <font>
      <i/>
      <sz val="11.0"/>
      <color rgb="FF0F172A"/>
      <name val="Carlito"/>
    </font>
    <font>
      <b/>
      <sz val="15.0"/>
      <color rgb="FFFFFFFF"/>
      <name val="Carlito"/>
    </font>
    <font>
      <sz val="11.0"/>
      <color rgb="FF7C2D12"/>
      <name val="Carlito"/>
    </font>
  </fonts>
  <fills count="12">
    <fill>
      <patternFill patternType="none"/>
    </fill>
    <fill>
      <patternFill patternType="lightGray"/>
    </fill>
    <fill>
      <patternFill patternType="solid">
        <fgColor rgb="FF0F3A63"/>
        <bgColor rgb="FF0F3A63"/>
      </patternFill>
    </fill>
    <fill>
      <patternFill patternType="solid">
        <fgColor rgb="FF123C69"/>
        <bgColor rgb="FF123C69"/>
      </patternFill>
    </fill>
    <fill>
      <patternFill patternType="solid">
        <fgColor rgb="FFEFF6FF"/>
        <bgColor rgb="FFEFF6FF"/>
      </patternFill>
    </fill>
    <fill>
      <patternFill patternType="solid">
        <fgColor rgb="FFFFFFFF"/>
        <bgColor rgb="FFFFFFFF"/>
      </patternFill>
    </fill>
    <fill>
      <patternFill patternType="solid">
        <fgColor rgb="FFF8FAFC"/>
        <bgColor rgb="FFF8FAFC"/>
      </patternFill>
    </fill>
    <fill>
      <patternFill patternType="solid">
        <fgColor rgb="FFE0F2FE"/>
        <bgColor rgb="FFE0F2FE"/>
      </patternFill>
    </fill>
    <fill>
      <patternFill patternType="solid">
        <fgColor rgb="FFECFDF5"/>
        <bgColor rgb="FFECFDF5"/>
      </patternFill>
    </fill>
    <fill>
      <patternFill patternType="solid">
        <fgColor rgb="FF0F766E"/>
        <bgColor rgb="FF0F766E"/>
      </patternFill>
    </fill>
    <fill>
      <patternFill patternType="solid">
        <fgColor rgb="FF0F3C69"/>
        <bgColor rgb="FF0F3C69"/>
      </patternFill>
    </fill>
    <fill>
      <patternFill patternType="solid">
        <fgColor rgb="FFFEF3C7"/>
        <bgColor rgb="FFFEF3C7"/>
      </patternFill>
    </fill>
  </fills>
  <borders count="1">
    <border/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3" numFmtId="0" xfId="0" applyAlignment="1" applyFont="1">
      <alignment horizontal="center" vertical="center"/>
    </xf>
    <xf borderId="0" fillId="3" fontId="4" numFmtId="0" xfId="0" applyAlignment="1" applyFill="1" applyFont="1">
      <alignment horizontal="center" shrinkToFit="0" vertical="center" wrapText="1"/>
    </xf>
    <xf borderId="0" fillId="4" fontId="5" numFmtId="0" xfId="0" applyAlignment="1" applyFill="1" applyFont="1">
      <alignment horizontal="center" shrinkToFit="0" vertical="center" wrapText="1"/>
    </xf>
    <xf borderId="0" fillId="5" fontId="6" numFmtId="164" xfId="0" applyAlignment="1" applyFill="1" applyFont="1" applyNumberFormat="1">
      <alignment horizontal="center" shrinkToFit="0" vertical="center" wrapText="1"/>
    </xf>
    <xf borderId="0" fillId="5" fontId="6" numFmtId="10" xfId="0" applyAlignment="1" applyFont="1" applyNumberFormat="1">
      <alignment horizontal="center" shrinkToFit="0" vertical="center" wrapText="1"/>
    </xf>
    <xf borderId="0" fillId="6" fontId="2" numFmtId="0" xfId="0" applyAlignment="1" applyFill="1" applyFont="1">
      <alignment horizontal="center" shrinkToFit="0" vertical="center" wrapText="1"/>
    </xf>
    <xf borderId="0" fillId="5" fontId="7" numFmtId="0" xfId="0" applyAlignment="1" applyFont="1">
      <alignment horizontal="center" shrinkToFit="0" vertical="center" wrapText="1"/>
    </xf>
    <xf borderId="0" fillId="5" fontId="8" numFmtId="0" xfId="0" applyAlignment="1" applyFont="1">
      <alignment horizontal="center" shrinkToFit="0" vertical="center" wrapText="1"/>
    </xf>
    <xf borderId="0" fillId="7" fontId="9" numFmtId="0" xfId="0" applyAlignment="1" applyFill="1" applyFont="1">
      <alignment horizontal="center" vertical="center"/>
    </xf>
    <xf borderId="0" fillId="8" fontId="9" numFmtId="164" xfId="0" applyAlignment="1" applyFill="1" applyFont="1" applyNumberFormat="1">
      <alignment horizontal="center" vertical="center"/>
    </xf>
    <xf borderId="0" fillId="5" fontId="6" numFmtId="0" xfId="0" applyAlignment="1" applyFont="1">
      <alignment horizontal="center" shrinkToFit="0" vertical="center" wrapText="1"/>
    </xf>
    <xf borderId="0" fillId="8" fontId="9" numFmtId="0" xfId="0" applyAlignment="1" applyFont="1">
      <alignment horizontal="center" vertical="center"/>
    </xf>
    <xf borderId="0" fillId="9" fontId="10" numFmtId="0" xfId="0" applyAlignment="1" applyFill="1" applyFont="1">
      <alignment horizontal="center" shrinkToFit="0" vertical="center" wrapText="1"/>
    </xf>
    <xf borderId="0" fillId="0" fontId="2" numFmtId="165" xfId="0" applyAlignment="1" applyFont="1" applyNumberFormat="1">
      <alignment horizontal="center" shrinkToFit="0" vertical="center" wrapText="1"/>
    </xf>
    <xf borderId="0" fillId="0" fontId="2" numFmtId="10" xfId="0" applyAlignment="1" applyFont="1" applyNumberFormat="1">
      <alignment horizontal="center" shrinkToFit="0" vertical="center" wrapText="1"/>
    </xf>
    <xf borderId="0" fillId="10" fontId="11" numFmtId="0" xfId="0" applyAlignment="1" applyFill="1" applyFont="1">
      <alignment horizontal="center" shrinkToFit="0" vertical="center" wrapText="1"/>
    </xf>
    <xf borderId="0" fillId="7" fontId="12" numFmtId="0" xfId="0" applyAlignment="1" applyFont="1">
      <alignment horizontal="center" shrinkToFit="0" vertical="center" wrapText="1"/>
    </xf>
    <xf borderId="0" fillId="9" fontId="10" numFmtId="0" xfId="0" applyAlignment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2" numFmtId="164" xfId="0" applyAlignment="1" applyFont="1" applyNumberFormat="1">
      <alignment horizontal="center" shrinkToFit="0" vertical="center" wrapText="1"/>
    </xf>
    <xf borderId="0" fillId="0" fontId="2" numFmtId="10" xfId="0" applyAlignment="1" applyFont="1" applyNumberFormat="1">
      <alignment horizontal="center" shrinkToFit="0" vertical="center" wrapText="1"/>
    </xf>
    <xf borderId="0" fillId="0" fontId="3" numFmtId="0" xfId="0" applyAlignment="1" applyFont="1">
      <alignment horizontal="center" readingOrder="0" vertical="center"/>
    </xf>
    <xf borderId="0" fillId="0" fontId="2" numFmtId="166" xfId="0" applyAlignment="1" applyFont="1" applyNumberFormat="1">
      <alignment horizontal="center" shrinkToFit="0" vertical="center" wrapText="1"/>
    </xf>
    <xf borderId="0" fillId="10" fontId="10" numFmtId="0" xfId="0" applyAlignment="1" applyFont="1">
      <alignment horizontal="center" shrinkToFit="0" vertical="center" wrapText="1"/>
    </xf>
    <xf borderId="0" fillId="2" fontId="13" numFmtId="0" xfId="0" applyAlignment="1" applyFont="1">
      <alignment horizontal="center" shrinkToFit="0" vertical="center" wrapText="1"/>
    </xf>
    <xf borderId="0" fillId="9" fontId="10" numFmtId="0" xfId="0" applyAlignment="1" applyFont="1">
      <alignment horizontal="center" vertical="center"/>
    </xf>
    <xf borderId="0" fillId="11" fontId="14" numFmtId="0" xfId="0" applyAlignment="1" applyFill="1" applyFont="1">
      <alignment horizontal="center" shrinkToFit="0" vertical="center" wrapText="1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theme="4"/>
          <bgColor theme="4"/>
        </patternFill>
      </fill>
      <border/>
    </dxf>
    <dxf>
      <font/>
      <fill>
        <patternFill patternType="solid">
          <fgColor rgb="FFC1E4F5"/>
          <bgColor rgb="FFC1E4F5"/>
        </patternFill>
      </fill>
      <border/>
    </dxf>
    <dxf>
      <font/>
      <fill>
        <patternFill patternType="solid">
          <fgColor theme="0"/>
          <bgColor theme="0"/>
        </patternFill>
      </fill>
      <border/>
    </dxf>
  </dxfs>
  <tableStyles count="3">
    <tableStyle count="3" pivot="0" name="Registro mensual-style">
      <tableStyleElement dxfId="1" type="headerRow"/>
      <tableStyleElement dxfId="2" type="firstRowStripe"/>
      <tableStyleElement dxfId="3" type="secondRowStripe"/>
    </tableStyle>
    <tableStyle count="3" pivot="0" name="Gastos detallados-style">
      <tableStyleElement dxfId="1" type="headerRow"/>
      <tableStyleElement dxfId="2" type="firstRowStripe"/>
      <tableStyleElement dxfId="3" type="secondRowStripe"/>
    </tableStyle>
    <tableStyle count="3" pivot="0" name="Evolución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11" Type="http://schemas.openxmlformats.org/officeDocument/2006/relationships/worksheet" Target="worksheets/sheet7.xml"/><Relationship Id="rId10" Type="http://schemas.openxmlformats.org/officeDocument/2006/relationships/worksheet" Target="worksheets/sheet6.xml"/><Relationship Id="rId12" Type="http://schemas.openxmlformats.org/officeDocument/2006/relationships/worksheet" Target="worksheets/sheet8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Evolución de ingresos, gastos y ahorro</a:t>
            </a:r>
          </a:p>
        </c:rich>
      </c:tx>
      <c:overlay val="0"/>
    </c:title>
    <c:plotArea>
      <c:layout/>
      <c:lineChart>
        <c:ser>
          <c:idx val="0"/>
          <c:order val="0"/>
          <c:tx>
            <c:v>Año</c:v>
          </c:tx>
          <c:spPr>
            <a:ln cmpd="sng">
              <a:solidFill>
                <a:srgbClr val="156082"/>
              </a:solidFill>
            </a:ln>
          </c:spPr>
          <c:marker>
            <c:symbol val="none"/>
          </c:marker>
          <c:cat>
            <c:strRef>
              <c:f>'Evolución'!$A$5:$A$16</c:f>
            </c:strRef>
          </c:cat>
          <c:val>
            <c:numRef>
              <c:f>'Evolución'!$B$5:$B$16</c:f>
              <c:numCache/>
            </c:numRef>
          </c:val>
          <c:smooth val="0"/>
        </c:ser>
        <c:ser>
          <c:idx val="1"/>
          <c:order val="1"/>
          <c:tx>
            <c:v>Ingresos totales</c:v>
          </c:tx>
          <c:spPr>
            <a:ln cmpd="sng">
              <a:solidFill>
                <a:srgbClr val="E97132"/>
              </a:solidFill>
            </a:ln>
          </c:spPr>
          <c:marker>
            <c:symbol val="none"/>
          </c:marker>
          <c:cat>
            <c:strRef>
              <c:f>'Evolución'!$A$5:$A$16</c:f>
            </c:strRef>
          </c:cat>
          <c:val>
            <c:numRef>
              <c:f>'Evolución'!$C$5:$C$16</c:f>
              <c:numCache/>
            </c:numRef>
          </c:val>
          <c:smooth val="0"/>
        </c:ser>
        <c:ser>
          <c:idx val="2"/>
          <c:order val="2"/>
          <c:tx>
            <c:v>Gastos totales</c:v>
          </c:tx>
          <c:spPr>
            <a:ln cmpd="sng">
              <a:solidFill>
                <a:srgbClr val="196B24"/>
              </a:solidFill>
            </a:ln>
          </c:spPr>
          <c:marker>
            <c:symbol val="none"/>
          </c:marker>
          <c:cat>
            <c:strRef>
              <c:f>'Evolución'!$A$5:$A$16</c:f>
            </c:strRef>
          </c:cat>
          <c:val>
            <c:numRef>
              <c:f>'Evolución'!$D$5:$D$16</c:f>
              <c:numCache/>
            </c:numRef>
          </c:val>
          <c:smooth val="0"/>
        </c:ser>
        <c:ser>
          <c:idx val="3"/>
          <c:order val="3"/>
          <c:tx>
            <c:v>Ahorro real</c:v>
          </c:tx>
          <c:spPr>
            <a:ln cmpd="sng">
              <a:solidFill>
                <a:srgbClr val="0F9ED5"/>
              </a:solidFill>
            </a:ln>
          </c:spPr>
          <c:marker>
            <c:symbol val="none"/>
          </c:marker>
          <c:cat>
            <c:strRef>
              <c:f>'Evolución'!$A$5:$A$16</c:f>
            </c:strRef>
          </c:cat>
          <c:val>
            <c:numRef>
              <c:f>'Evolución'!$E$5:$E$16</c:f>
              <c:numCache/>
            </c:numRef>
          </c:val>
          <c:smooth val="0"/>
        </c:ser>
        <c:ser>
          <c:idx val="4"/>
          <c:order val="4"/>
          <c:tx>
            <c:v>Tasa de ahorro %</c:v>
          </c:tx>
          <c:spPr>
            <a:ln cmpd="sng">
              <a:solidFill>
                <a:srgbClr val="A02B93"/>
              </a:solidFill>
            </a:ln>
          </c:spPr>
          <c:marker>
            <c:symbol val="none"/>
          </c:marker>
          <c:cat>
            <c:strRef>
              <c:f>'Evolución'!$A$5:$A$16</c:f>
            </c:strRef>
          </c:cat>
          <c:val>
            <c:numRef>
              <c:f>'Evolución'!$F$5:$F$16</c:f>
              <c:numCache/>
            </c:numRef>
          </c:val>
          <c:smooth val="0"/>
        </c:ser>
        <c:axId val="1815122338"/>
        <c:axId val="1214184121"/>
      </c:lineChart>
      <c:catAx>
        <c:axId val="181512233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" sourceLinked="0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214184121"/>
      </c:catAx>
      <c:valAx>
        <c:axId val="121418412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15122338"/>
      </c:valAx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Gastos por categoría</a:t>
            </a:r>
          </a:p>
        </c:rich>
      </c:tx>
      <c:overlay val="0"/>
    </c:title>
    <c:plotArea>
      <c:layout/>
      <c:pieChart>
        <c:varyColors val="1"/>
        <c:ser>
          <c:idx val="0"/>
          <c:order val="0"/>
          <c:dPt>
            <c:idx val="0"/>
            <c:spPr>
              <a:solidFill>
                <a:srgbClr val="156082"/>
              </a:solidFill>
            </c:spPr>
          </c:dPt>
          <c:dPt>
            <c:idx val="1"/>
            <c:spPr>
              <a:solidFill>
                <a:srgbClr val="E97132"/>
              </a:solidFill>
            </c:spPr>
          </c:dPt>
          <c:dPt>
            <c:idx val="2"/>
            <c:spPr>
              <a:solidFill>
                <a:srgbClr val="196B24"/>
              </a:solidFill>
            </c:spPr>
          </c:dPt>
          <c:dPt>
            <c:idx val="3"/>
            <c:spPr>
              <a:solidFill>
                <a:srgbClr val="0F9ED5"/>
              </a:solidFill>
            </c:spPr>
          </c:dPt>
          <c:dPt>
            <c:idx val="4"/>
            <c:spPr>
              <a:solidFill>
                <a:srgbClr val="A02B93"/>
              </a:solidFill>
            </c:spPr>
          </c:dPt>
          <c:dPt>
            <c:idx val="5"/>
            <c:spPr>
              <a:solidFill>
                <a:srgbClr val="4EA72E"/>
              </a:solidFill>
            </c:spPr>
          </c:dPt>
          <c:dPt>
            <c:idx val="6"/>
            <c:spPr>
              <a:solidFill>
                <a:srgbClr val="5B90A8"/>
              </a:solidFill>
            </c:spPr>
          </c:dPt>
          <c:dPt>
            <c:idx val="7"/>
            <c:spPr>
              <a:solidFill>
                <a:srgbClr val="F09C70"/>
              </a:solidFill>
            </c:spPr>
          </c:dPt>
          <c:dLbls>
            <c:showLegendKey val="0"/>
            <c:showVal val="0"/>
            <c:showCatName val="0"/>
            <c:showSerName val="0"/>
            <c:showPercent val="0"/>
            <c:showBubbleSize val="0"/>
            <c:showLeaderLines val="1"/>
          </c:dLbls>
          <c:cat>
            <c:strRef>
              <c:f>Dashboard!$A$15:$A$22</c:f>
            </c:strRef>
          </c:cat>
          <c:val>
            <c:numRef>
              <c:f>Dashboard!$B$15:$B$22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firstSliceAng val="0"/>
      </c:pieChart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257175</xdr:colOff>
      <xdr:row>11</xdr:row>
      <xdr:rowOff>190500</xdr:rowOff>
    </xdr:from>
    <xdr:ext cx="6943725" cy="2800350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9</xdr:col>
      <xdr:colOff>333375</xdr:colOff>
      <xdr:row>12</xdr:row>
      <xdr:rowOff>0</xdr:rowOff>
    </xdr:from>
    <xdr:ext cx="4314825" cy="2800350"/>
    <xdr:graphicFrame>
      <xdr:nvGraphicFramePr>
        <xdr:cNvPr id="2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4:J16" displayName="Table_1" name="Table_1" id="1">
  <tableColumns count="10">
    <tableColumn name="Mes" id="1"/>
    <tableColumn name="Año" id="2"/>
    <tableColumn name="Ingresos netos" id="3"/>
    <tableColumn name="Otros ingresos" id="4"/>
    <tableColumn name="Ingresos totales" id="5"/>
    <tableColumn name="Gastos totales" id="6"/>
    <tableColumn name="Ahorro real" id="7"/>
    <tableColumn name="Tasa de ahorro %" id="8"/>
    <tableColumn name="Objetivo ahorro" id="9"/>
    <tableColumn name="Notas" id="10"/>
  </tableColumns>
  <tableStyleInfo name="Registro mensual-style" showColumnStripes="0" showFirstColumn="1" showLastColumn="1" showRowStripes="1"/>
</table>
</file>

<file path=xl/tables/table2.xml><?xml version="1.0" encoding="utf-8"?>
<table xmlns="http://schemas.openxmlformats.org/spreadsheetml/2006/main" ref="A4:H64" displayName="Table_2" name="Table_2" id="2">
  <tableColumns count="8">
    <tableColumn name="Fecha" id="1"/>
    <tableColumn name="Mes" id="2"/>
    <tableColumn name="Año" id="3"/>
    <tableColumn name="Categoría" id="4"/>
    <tableColumn name="Importe" id="5"/>
    <tableColumn name="Tipo de gasto" id="6"/>
    <tableColumn name="Método de pago" id="7"/>
    <tableColumn name="Notas" id="8"/>
  </tableColumns>
  <tableStyleInfo name="Gastos detallados-style" showColumnStripes="0" showFirstColumn="1" showLastColumn="1" showRowStripes="1"/>
</table>
</file>

<file path=xl/tables/table3.xml><?xml version="1.0" encoding="utf-8"?>
<table xmlns="http://schemas.openxmlformats.org/spreadsheetml/2006/main" ref="A4:I16" displayName="Table_3" name="Table_3" id="3">
  <tableColumns count="9">
    <tableColumn name="Mes" id="1"/>
    <tableColumn name="Año" id="2"/>
    <tableColumn name="Ingresos totales" id="3"/>
    <tableColumn name="Gastos totales" id="4"/>
    <tableColumn name="Ahorro real" id="5"/>
    <tableColumn name="Tasa de ahorro %" id="6"/>
    <tableColumn name="Ahorro acumulado" id="7"/>
    <tableColumn name="Objetivo acumulado" id="8"/>
    <tableColumn name="Diferencia vs objetivo" id="9"/>
  </tableColumns>
  <tableStyleInfo name="Evolución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Carlito"/>
        <a:ea typeface="Carlito"/>
        <a:cs typeface="Carlito"/>
      </a:majorFont>
      <a:minorFont>
        <a:latin typeface="Carlito"/>
        <a:ea typeface="Carlito"/>
        <a:cs typeface="Carlito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3" Type="http://schemas.openxmlformats.org/officeDocument/2006/relationships/table" Target="../tables/table1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Relationship Id="rId3" Type="http://schemas.openxmlformats.org/officeDocument/2006/relationships/table" Target="../tables/table2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Relationship Id="rId3" Type="http://schemas.openxmlformats.org/officeDocument/2006/relationships/table" Target="../tables/table3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4.13"/>
    <col customWidth="1" min="2" max="2" width="11.13"/>
    <col customWidth="1" min="3" max="3" width="11.38"/>
    <col customWidth="1" min="4" max="4" width="10.88"/>
    <col customWidth="1" min="5" max="5" width="14.75"/>
    <col customWidth="1" min="6" max="6" width="16.0"/>
    <col customWidth="1" min="7" max="7" width="19.75"/>
    <col customWidth="1" min="8" max="14" width="16.0"/>
    <col customWidth="1" min="15" max="26" width="8.63"/>
  </cols>
  <sheetData>
    <row r="1" ht="27.75" customHeight="1">
      <c r="A1" s="1" t="s">
        <v>0</v>
      </c>
      <c r="K1" s="2"/>
      <c r="L1" s="2"/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27.75" customHeight="1">
      <c r="A2" s="4" t="s">
        <v>1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5" t="s">
        <v>2</v>
      </c>
      <c r="C4" s="5" t="s">
        <v>3</v>
      </c>
      <c r="E4" s="5" t="s">
        <v>4</v>
      </c>
      <c r="G4" s="5" t="s">
        <v>5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6">
        <f>SUM('Registro mensual'!E5:E16)</f>
        <v>22200</v>
      </c>
      <c r="C5" s="6">
        <f>SUM('Registro mensual'!F5:F16)</f>
        <v>2160</v>
      </c>
      <c r="E5" s="6">
        <f>SUM('Registro mensual'!G5:G16)</f>
        <v>20040</v>
      </c>
      <c r="G5" s="7">
        <f>AVERAGE('Registro mensual'!H5:H16)</f>
        <v>0.9023635478</v>
      </c>
      <c r="I5" s="8"/>
      <c r="J5" s="8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9" t="s">
        <v>6</v>
      </c>
      <c r="C6" s="10" t="s">
        <v>7</v>
      </c>
      <c r="E6" s="10" t="s">
        <v>8</v>
      </c>
      <c r="G6" s="10" t="s">
        <v>9</v>
      </c>
      <c r="I6" s="8"/>
      <c r="J6" s="8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11"/>
      <c r="B7" s="12"/>
      <c r="C7" s="3"/>
      <c r="D7" s="3"/>
      <c r="E7" s="8"/>
      <c r="F7" s="8"/>
      <c r="G7" s="8"/>
      <c r="H7" s="8"/>
      <c r="I7" s="8"/>
      <c r="J7" s="8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5" t="s">
        <v>10</v>
      </c>
      <c r="C8" s="5" t="s">
        <v>11</v>
      </c>
      <c r="E8" s="5" t="s">
        <v>12</v>
      </c>
      <c r="G8" s="5" t="s">
        <v>13</v>
      </c>
      <c r="I8" s="8"/>
      <c r="J8" s="8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13" t="str">
        <f t="array" ref="A9">INDEX('Registro mensual'!A5:A16,MATCH(MAX('Registro mensual'!G5:G16),'Registro mensual'!G5:G16,0))</f>
        <v>Abril</v>
      </c>
      <c r="C9" s="6">
        <f>AVERAGE('Registro mensual'!F5:F16)</f>
        <v>180</v>
      </c>
      <c r="E9" s="13">
        <f>COUNTA('Registro mensual'!A5:A16)</f>
        <v>12</v>
      </c>
      <c r="G9" s="6">
        <f>SUM('Registro mensual'!I5:I16)</f>
        <v>4800</v>
      </c>
      <c r="I9" s="8"/>
      <c r="J9" s="8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9" t="s">
        <v>14</v>
      </c>
      <c r="C10" s="10" t="s">
        <v>15</v>
      </c>
      <c r="E10" s="10" t="s">
        <v>16</v>
      </c>
      <c r="G10" s="10" t="s">
        <v>17</v>
      </c>
      <c r="I10" s="8"/>
      <c r="J10" s="8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11"/>
      <c r="B11" s="14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15" t="s">
        <v>18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5" t="s">
        <v>19</v>
      </c>
      <c r="B14" s="5" t="s">
        <v>20</v>
      </c>
      <c r="C14" s="5" t="s">
        <v>21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2" t="s">
        <v>22</v>
      </c>
      <c r="B15" s="16">
        <f>SUMIF('Gastos detallados'!D:D,A15,'Gastos detallados'!E:E)</f>
        <v>1700</v>
      </c>
      <c r="C15" s="17">
        <f t="shared" ref="C15:C22" si="1">IFERROR(B15/SUM($B$15:$B$22),0)</f>
        <v>0.787037037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2" t="s">
        <v>23</v>
      </c>
      <c r="B16" s="16">
        <f>SUMIF('Gastos detallados'!D:D,A16,'Gastos detallados'!E:E)</f>
        <v>260</v>
      </c>
      <c r="C16" s="17">
        <f t="shared" si="1"/>
        <v>0.1203703704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2" t="s">
        <v>24</v>
      </c>
      <c r="B17" s="16">
        <f>SUMIF('Gastos detallados'!D:D,A17,'Gastos detallados'!E:E)</f>
        <v>80</v>
      </c>
      <c r="C17" s="17">
        <f t="shared" si="1"/>
        <v>0.03703703704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2" t="s">
        <v>25</v>
      </c>
      <c r="B18" s="16">
        <f>SUMIF('Gastos detallados'!D:D,A18,'Gastos detallados'!E:E)</f>
        <v>120</v>
      </c>
      <c r="C18" s="17">
        <f t="shared" si="1"/>
        <v>0.05555555556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2" t="s">
        <v>26</v>
      </c>
      <c r="B19" s="16">
        <f>SUMIF('Gastos detallados'!D:D,A19,'Gastos detallados'!E:E)</f>
        <v>0</v>
      </c>
      <c r="C19" s="17">
        <f t="shared" si="1"/>
        <v>0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2" t="s">
        <v>27</v>
      </c>
      <c r="B20" s="16">
        <f>SUMIF('Gastos detallados'!D:D,A20,'Gastos detallados'!E:E)</f>
        <v>0</v>
      </c>
      <c r="C20" s="17">
        <f t="shared" si="1"/>
        <v>0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2" t="s">
        <v>28</v>
      </c>
      <c r="B21" s="16">
        <f>SUMIF('Gastos detallados'!D:D,A21,'Gastos detallados'!E:E)</f>
        <v>0</v>
      </c>
      <c r="C21" s="17">
        <f t="shared" si="1"/>
        <v>0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2" t="s">
        <v>29</v>
      </c>
      <c r="B22" s="16">
        <f>SUMIF('Gastos detallados'!D:D,A22,'Gastos detallados'!E:E)</f>
        <v>0</v>
      </c>
      <c r="C22" s="17">
        <f t="shared" si="1"/>
        <v>0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7">
    <mergeCell ref="A1:J1"/>
    <mergeCell ref="A2:J2"/>
    <mergeCell ref="A4:B4"/>
    <mergeCell ref="C4:D4"/>
    <mergeCell ref="E4:F4"/>
    <mergeCell ref="G4:H4"/>
    <mergeCell ref="A5:B5"/>
    <mergeCell ref="G5:H5"/>
    <mergeCell ref="C8:D8"/>
    <mergeCell ref="E8:F8"/>
    <mergeCell ref="C5:D5"/>
    <mergeCell ref="E5:F5"/>
    <mergeCell ref="A6:B6"/>
    <mergeCell ref="C6:D6"/>
    <mergeCell ref="E6:F6"/>
    <mergeCell ref="G6:H6"/>
    <mergeCell ref="G8:H8"/>
    <mergeCell ref="E10:F10"/>
    <mergeCell ref="G10:H10"/>
    <mergeCell ref="A8:B8"/>
    <mergeCell ref="A9:B9"/>
    <mergeCell ref="C9:D9"/>
    <mergeCell ref="E9:F9"/>
    <mergeCell ref="G9:H9"/>
    <mergeCell ref="A10:B10"/>
    <mergeCell ref="C10:D10"/>
    <mergeCell ref="A13:C13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0.88"/>
    <col customWidth="1" min="2" max="2" width="9.75"/>
    <col customWidth="1" min="3" max="4" width="14.38"/>
    <col customWidth="1" min="5" max="5" width="15.5"/>
    <col customWidth="1" min="6" max="6" width="14.25"/>
    <col customWidth="1" min="7" max="7" width="12.0"/>
    <col customWidth="1" min="8" max="8" width="16.5"/>
    <col customWidth="1" min="9" max="9" width="15.63"/>
    <col customWidth="1" min="10" max="10" width="22.75"/>
    <col customWidth="1" min="11" max="20" width="8.63"/>
  </cols>
  <sheetData>
    <row r="1" ht="27.75" customHeight="1">
      <c r="A1" s="18" t="s">
        <v>30</v>
      </c>
      <c r="K1" s="3"/>
      <c r="L1" s="3"/>
      <c r="M1" s="3"/>
      <c r="N1" s="3"/>
      <c r="O1" s="3"/>
      <c r="P1" s="3"/>
      <c r="Q1" s="3"/>
      <c r="R1" s="3"/>
      <c r="S1" s="3"/>
      <c r="T1" s="3"/>
    </row>
    <row r="2" ht="24.0" customHeight="1">
      <c r="A2" s="19" t="s">
        <v>31</v>
      </c>
      <c r="K2" s="3"/>
      <c r="L2" s="3"/>
      <c r="M2" s="3"/>
      <c r="N2" s="3"/>
      <c r="O2" s="3"/>
      <c r="P2" s="3"/>
      <c r="Q2" s="3"/>
      <c r="R2" s="3"/>
      <c r="S2" s="3"/>
      <c r="T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>
      <c r="A4" s="20" t="s">
        <v>32</v>
      </c>
      <c r="B4" s="20" t="s">
        <v>33</v>
      </c>
      <c r="C4" s="20" t="s">
        <v>34</v>
      </c>
      <c r="D4" s="20" t="s">
        <v>35</v>
      </c>
      <c r="E4" s="20" t="s">
        <v>36</v>
      </c>
      <c r="F4" s="20" t="s">
        <v>37</v>
      </c>
      <c r="G4" s="20" t="s">
        <v>38</v>
      </c>
      <c r="H4" s="20" t="s">
        <v>39</v>
      </c>
      <c r="I4" s="20" t="s">
        <v>40</v>
      </c>
      <c r="J4" s="20" t="s">
        <v>41</v>
      </c>
      <c r="K4" s="3"/>
      <c r="L4" s="3"/>
      <c r="M4" s="3"/>
      <c r="N4" s="3"/>
      <c r="O4" s="3"/>
      <c r="P4" s="3"/>
      <c r="Q4" s="3"/>
      <c r="R4" s="3"/>
      <c r="S4" s="3"/>
      <c r="T4" s="3"/>
    </row>
    <row r="5">
      <c r="A5" s="21" t="s">
        <v>42</v>
      </c>
      <c r="B5" s="21">
        <v>2026.0</v>
      </c>
      <c r="C5" s="22">
        <v>1800.0</v>
      </c>
      <c r="D5" s="22">
        <v>0.0</v>
      </c>
      <c r="E5" s="22">
        <f t="shared" ref="E5:E16" si="1">C5+D5</f>
        <v>1800</v>
      </c>
      <c r="F5" s="22">
        <f>SUMIFS('Gastos detallados'!E:E,'Gastos detallados'!B:B,A5,'Gastos detallados'!C:C,B5)</f>
        <v>1190</v>
      </c>
      <c r="G5" s="22">
        <f t="shared" ref="G5:G16" si="2">E5-F5</f>
        <v>610</v>
      </c>
      <c r="H5" s="23">
        <f t="shared" ref="H5:H16" si="3">IFERROR(G5/E5,0)</f>
        <v>0.3388888889</v>
      </c>
      <c r="I5" s="22">
        <v>400.0</v>
      </c>
      <c r="J5" s="21" t="s">
        <v>43</v>
      </c>
      <c r="K5" s="3"/>
      <c r="L5" s="3"/>
      <c r="M5" s="3"/>
      <c r="N5" s="3"/>
      <c r="O5" s="3"/>
      <c r="P5" s="3"/>
      <c r="Q5" s="3"/>
      <c r="R5" s="3"/>
      <c r="S5" s="3"/>
      <c r="T5" s="3"/>
    </row>
    <row r="6">
      <c r="A6" s="21" t="s">
        <v>44</v>
      </c>
      <c r="B6" s="21">
        <v>2026.0</v>
      </c>
      <c r="C6" s="22">
        <v>1900.0</v>
      </c>
      <c r="D6" s="22">
        <v>0.0</v>
      </c>
      <c r="E6" s="22">
        <f t="shared" si="1"/>
        <v>1900</v>
      </c>
      <c r="F6" s="22">
        <f>SUMIFS('Gastos detallados'!E:E,'Gastos detallados'!B:B,A6,'Gastos detallados'!C:C,B6)</f>
        <v>970</v>
      </c>
      <c r="G6" s="22">
        <f t="shared" si="2"/>
        <v>930</v>
      </c>
      <c r="H6" s="23">
        <f t="shared" si="3"/>
        <v>0.4894736842</v>
      </c>
      <c r="I6" s="22">
        <v>400.0</v>
      </c>
      <c r="J6" s="21" t="s">
        <v>43</v>
      </c>
      <c r="K6" s="3"/>
      <c r="L6" s="3"/>
      <c r="M6" s="3"/>
      <c r="N6" s="3"/>
      <c r="O6" s="3"/>
      <c r="P6" s="3"/>
      <c r="Q6" s="3"/>
      <c r="R6" s="3"/>
      <c r="S6" s="3"/>
      <c r="T6" s="3"/>
    </row>
    <row r="7">
      <c r="A7" s="21" t="s">
        <v>45</v>
      </c>
      <c r="B7" s="21">
        <v>2026.0</v>
      </c>
      <c r="C7" s="22">
        <v>1800.0</v>
      </c>
      <c r="D7" s="22">
        <v>0.0</v>
      </c>
      <c r="E7" s="22">
        <f t="shared" si="1"/>
        <v>1800</v>
      </c>
      <c r="F7" s="22">
        <f>SUMIFS('Gastos detallados'!E:E,'Gastos detallados'!B:B,A7,'Gastos detallados'!C:C,B7)</f>
        <v>0</v>
      </c>
      <c r="G7" s="22">
        <f t="shared" si="2"/>
        <v>1800</v>
      </c>
      <c r="H7" s="23">
        <f t="shared" si="3"/>
        <v>1</v>
      </c>
      <c r="I7" s="22">
        <v>400.0</v>
      </c>
      <c r="J7" s="21" t="s">
        <v>43</v>
      </c>
      <c r="K7" s="3"/>
      <c r="L7" s="3"/>
      <c r="M7" s="3"/>
      <c r="N7" s="3"/>
      <c r="O7" s="3"/>
      <c r="P7" s="3"/>
      <c r="Q7" s="3"/>
      <c r="R7" s="3"/>
      <c r="S7" s="3"/>
      <c r="T7" s="3"/>
    </row>
    <row r="8">
      <c r="A8" s="21" t="s">
        <v>46</v>
      </c>
      <c r="B8" s="21">
        <v>2026.0</v>
      </c>
      <c r="C8" s="22">
        <v>1900.0</v>
      </c>
      <c r="D8" s="22">
        <v>0.0</v>
      </c>
      <c r="E8" s="22">
        <f t="shared" si="1"/>
        <v>1900</v>
      </c>
      <c r="F8" s="22">
        <f>SUMIFS('Gastos detallados'!E:E,'Gastos detallados'!B:B,A8,'Gastos detallados'!C:C,B8)</f>
        <v>0</v>
      </c>
      <c r="G8" s="22">
        <f t="shared" si="2"/>
        <v>1900</v>
      </c>
      <c r="H8" s="23">
        <f t="shared" si="3"/>
        <v>1</v>
      </c>
      <c r="I8" s="22">
        <v>400.0</v>
      </c>
      <c r="J8" s="21" t="s">
        <v>43</v>
      </c>
      <c r="K8" s="3"/>
      <c r="L8" s="3"/>
      <c r="M8" s="3"/>
      <c r="N8" s="3"/>
      <c r="O8" s="3"/>
      <c r="P8" s="3"/>
      <c r="Q8" s="3"/>
      <c r="R8" s="3"/>
      <c r="S8" s="3"/>
      <c r="T8" s="3"/>
    </row>
    <row r="9">
      <c r="A9" s="21" t="s">
        <v>47</v>
      </c>
      <c r="B9" s="21">
        <v>2026.0</v>
      </c>
      <c r="C9" s="22">
        <v>1800.0</v>
      </c>
      <c r="D9" s="22">
        <v>0.0</v>
      </c>
      <c r="E9" s="22">
        <f t="shared" si="1"/>
        <v>1800</v>
      </c>
      <c r="F9" s="22">
        <f>SUMIFS('Gastos detallados'!E:E,'Gastos detallados'!B:B,A9,'Gastos detallados'!C:C,B9)</f>
        <v>0</v>
      </c>
      <c r="G9" s="22">
        <f t="shared" si="2"/>
        <v>1800</v>
      </c>
      <c r="H9" s="23">
        <f t="shared" si="3"/>
        <v>1</v>
      </c>
      <c r="I9" s="22">
        <v>400.0</v>
      </c>
      <c r="J9" s="21" t="s">
        <v>43</v>
      </c>
      <c r="K9" s="3"/>
      <c r="L9" s="3"/>
      <c r="M9" s="3"/>
      <c r="N9" s="3"/>
      <c r="O9" s="3"/>
      <c r="P9" s="3"/>
      <c r="Q9" s="3"/>
      <c r="R9" s="3"/>
      <c r="S9" s="3"/>
      <c r="T9" s="3"/>
    </row>
    <row r="10">
      <c r="A10" s="21" t="s">
        <v>48</v>
      </c>
      <c r="B10" s="21">
        <v>2026.0</v>
      </c>
      <c r="C10" s="22">
        <v>1900.0</v>
      </c>
      <c r="D10" s="22">
        <v>0.0</v>
      </c>
      <c r="E10" s="22">
        <f t="shared" si="1"/>
        <v>1900</v>
      </c>
      <c r="F10" s="22">
        <f>SUMIFS('Gastos detallados'!E:E,'Gastos detallados'!B:B,A10,'Gastos detallados'!C:C,B10)</f>
        <v>0</v>
      </c>
      <c r="G10" s="22">
        <f t="shared" si="2"/>
        <v>1900</v>
      </c>
      <c r="H10" s="23">
        <f t="shared" si="3"/>
        <v>1</v>
      </c>
      <c r="I10" s="22">
        <v>400.0</v>
      </c>
      <c r="J10" s="21" t="s">
        <v>43</v>
      </c>
      <c r="K10" s="3"/>
      <c r="L10" s="3"/>
      <c r="M10" s="3"/>
      <c r="N10" s="3"/>
      <c r="O10" s="3"/>
      <c r="P10" s="3"/>
      <c r="Q10" s="3"/>
      <c r="R10" s="3"/>
      <c r="S10" s="3"/>
      <c r="T10" s="3"/>
    </row>
    <row r="11">
      <c r="A11" s="21" t="s">
        <v>49</v>
      </c>
      <c r="B11" s="21">
        <v>2026.0</v>
      </c>
      <c r="C11" s="22">
        <v>1800.0</v>
      </c>
      <c r="D11" s="22">
        <v>0.0</v>
      </c>
      <c r="E11" s="22">
        <f t="shared" si="1"/>
        <v>1800</v>
      </c>
      <c r="F11" s="22">
        <f>SUMIFS('Gastos detallados'!E:E,'Gastos detallados'!B:B,A11,'Gastos detallados'!C:C,B11)</f>
        <v>0</v>
      </c>
      <c r="G11" s="22">
        <f t="shared" si="2"/>
        <v>1800</v>
      </c>
      <c r="H11" s="23">
        <f t="shared" si="3"/>
        <v>1</v>
      </c>
      <c r="I11" s="22">
        <v>400.0</v>
      </c>
      <c r="J11" s="21" t="s">
        <v>43</v>
      </c>
      <c r="K11" s="3"/>
      <c r="L11" s="3"/>
      <c r="M11" s="3"/>
      <c r="N11" s="3"/>
      <c r="O11" s="3"/>
      <c r="P11" s="3"/>
      <c r="Q11" s="3"/>
      <c r="R11" s="3"/>
      <c r="S11" s="3"/>
      <c r="T11" s="3"/>
    </row>
    <row r="12">
      <c r="A12" s="21" t="s">
        <v>50</v>
      </c>
      <c r="B12" s="21">
        <v>2026.0</v>
      </c>
      <c r="C12" s="22">
        <v>1900.0</v>
      </c>
      <c r="D12" s="22">
        <v>0.0</v>
      </c>
      <c r="E12" s="22">
        <f t="shared" si="1"/>
        <v>1900</v>
      </c>
      <c r="F12" s="22">
        <f>SUMIFS('Gastos detallados'!E:E,'Gastos detallados'!B:B,A12,'Gastos detallados'!C:C,B12)</f>
        <v>0</v>
      </c>
      <c r="G12" s="22">
        <f t="shared" si="2"/>
        <v>1900</v>
      </c>
      <c r="H12" s="23">
        <f t="shared" si="3"/>
        <v>1</v>
      </c>
      <c r="I12" s="22">
        <v>400.0</v>
      </c>
      <c r="J12" s="21" t="s">
        <v>43</v>
      </c>
      <c r="K12" s="3"/>
      <c r="L12" s="3"/>
      <c r="M12" s="3"/>
      <c r="N12" s="3"/>
      <c r="O12" s="3"/>
      <c r="P12" s="3"/>
      <c r="Q12" s="3"/>
      <c r="R12" s="3"/>
      <c r="S12" s="3"/>
      <c r="T12" s="3"/>
    </row>
    <row r="13">
      <c r="A13" s="21" t="s">
        <v>51</v>
      </c>
      <c r="B13" s="21">
        <v>2026.0</v>
      </c>
      <c r="C13" s="22">
        <v>1800.0</v>
      </c>
      <c r="D13" s="22">
        <v>0.0</v>
      </c>
      <c r="E13" s="22">
        <f t="shared" si="1"/>
        <v>1800</v>
      </c>
      <c r="F13" s="22">
        <f>SUMIFS('Gastos detallados'!E:E,'Gastos detallados'!B:B,A13,'Gastos detallados'!C:C,B13)</f>
        <v>0</v>
      </c>
      <c r="G13" s="22">
        <f t="shared" si="2"/>
        <v>1800</v>
      </c>
      <c r="H13" s="23">
        <f t="shared" si="3"/>
        <v>1</v>
      </c>
      <c r="I13" s="22">
        <v>400.0</v>
      </c>
      <c r="J13" s="21" t="s">
        <v>43</v>
      </c>
      <c r="K13" s="3"/>
      <c r="L13" s="3"/>
      <c r="M13" s="3"/>
      <c r="N13" s="3"/>
      <c r="O13" s="3"/>
      <c r="P13" s="3"/>
      <c r="Q13" s="3"/>
      <c r="R13" s="3"/>
      <c r="S13" s="3"/>
      <c r="T13" s="3"/>
    </row>
    <row r="14">
      <c r="A14" s="21" t="s">
        <v>52</v>
      </c>
      <c r="B14" s="21">
        <v>2026.0</v>
      </c>
      <c r="C14" s="22">
        <v>1900.0</v>
      </c>
      <c r="D14" s="22">
        <v>0.0</v>
      </c>
      <c r="E14" s="22">
        <f t="shared" si="1"/>
        <v>1900</v>
      </c>
      <c r="F14" s="22">
        <f>SUMIFS('Gastos detallados'!E:E,'Gastos detallados'!B:B,A14,'Gastos detallados'!C:C,B14)</f>
        <v>0</v>
      </c>
      <c r="G14" s="22">
        <f t="shared" si="2"/>
        <v>1900</v>
      </c>
      <c r="H14" s="23">
        <f t="shared" si="3"/>
        <v>1</v>
      </c>
      <c r="I14" s="22">
        <v>400.0</v>
      </c>
      <c r="J14" s="21" t="s">
        <v>43</v>
      </c>
      <c r="K14" s="3"/>
      <c r="L14" s="3"/>
      <c r="M14" s="3"/>
      <c r="N14" s="3"/>
      <c r="O14" s="3"/>
      <c r="P14" s="3"/>
      <c r="Q14" s="3"/>
      <c r="R14" s="3"/>
      <c r="S14" s="3"/>
      <c r="T14" s="3"/>
    </row>
    <row r="15">
      <c r="A15" s="21" t="s">
        <v>53</v>
      </c>
      <c r="B15" s="21">
        <v>2026.0</v>
      </c>
      <c r="C15" s="22">
        <v>1800.0</v>
      </c>
      <c r="D15" s="22">
        <v>0.0</v>
      </c>
      <c r="E15" s="22">
        <f t="shared" si="1"/>
        <v>1800</v>
      </c>
      <c r="F15" s="22">
        <f>SUMIFS('Gastos detallados'!E:E,'Gastos detallados'!B:B,A15,'Gastos detallados'!C:C,B15)</f>
        <v>0</v>
      </c>
      <c r="G15" s="22">
        <f t="shared" si="2"/>
        <v>1800</v>
      </c>
      <c r="H15" s="23">
        <f t="shared" si="3"/>
        <v>1</v>
      </c>
      <c r="I15" s="22">
        <v>400.0</v>
      </c>
      <c r="J15" s="21" t="s">
        <v>43</v>
      </c>
      <c r="K15" s="3"/>
      <c r="L15" s="3"/>
      <c r="M15" s="3"/>
      <c r="N15" s="3"/>
      <c r="O15" s="3"/>
      <c r="P15" s="3"/>
      <c r="Q15" s="3"/>
      <c r="R15" s="3"/>
      <c r="S15" s="3"/>
      <c r="T15" s="3"/>
    </row>
    <row r="16">
      <c r="A16" s="21" t="s">
        <v>54</v>
      </c>
      <c r="B16" s="21">
        <v>2026.0</v>
      </c>
      <c r="C16" s="22">
        <v>1900.0</v>
      </c>
      <c r="D16" s="22">
        <v>0.0</v>
      </c>
      <c r="E16" s="22">
        <f t="shared" si="1"/>
        <v>1900</v>
      </c>
      <c r="F16" s="22">
        <f>SUMIFS('Gastos detallados'!E:E,'Gastos detallados'!B:B,A16,'Gastos detallados'!C:C,B16)</f>
        <v>0</v>
      </c>
      <c r="G16" s="22">
        <f t="shared" si="2"/>
        <v>1900</v>
      </c>
      <c r="H16" s="23">
        <f t="shared" si="3"/>
        <v>1</v>
      </c>
      <c r="I16" s="22">
        <v>400.0</v>
      </c>
      <c r="J16" s="21" t="s">
        <v>43</v>
      </c>
      <c r="K16" s="3"/>
      <c r="L16" s="3"/>
      <c r="M16" s="3"/>
      <c r="N16" s="3"/>
      <c r="O16" s="3"/>
      <c r="P16" s="3"/>
      <c r="Q16" s="3"/>
      <c r="R16" s="3"/>
      <c r="S16" s="3"/>
      <c r="T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>
      <c r="A19" s="24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mergeCells count="2">
    <mergeCell ref="A1:J1"/>
    <mergeCell ref="A2:J2"/>
  </mergeCells>
  <printOptions/>
  <pageMargins bottom="0.75" footer="0.0" header="0.0" left="0.7" right="0.7" top="0.75"/>
  <pageSetup orientation="landscape"/>
  <drawing r:id="rId1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6.63"/>
    <col customWidth="1" min="2" max="2" width="11.88"/>
    <col customWidth="1" min="3" max="3" width="11.63"/>
    <col customWidth="1" min="4" max="4" width="18.63"/>
    <col customWidth="1" min="5" max="5" width="16.38"/>
    <col customWidth="1" min="6" max="6" width="13.5"/>
    <col customWidth="1" min="7" max="7" width="21.13"/>
    <col customWidth="1" min="8" max="8" width="25.25"/>
    <col customWidth="1" min="9" max="16" width="8.63"/>
  </cols>
  <sheetData>
    <row r="1" ht="27.75" customHeight="1">
      <c r="A1" s="18" t="s">
        <v>55</v>
      </c>
      <c r="I1" s="3"/>
      <c r="J1" s="3"/>
      <c r="K1" s="3"/>
      <c r="L1" s="3"/>
      <c r="M1" s="3"/>
      <c r="N1" s="3"/>
      <c r="O1" s="3"/>
      <c r="P1" s="3"/>
    </row>
    <row r="2" ht="24.0" customHeight="1">
      <c r="A2" s="19" t="s">
        <v>56</v>
      </c>
      <c r="I2" s="3"/>
      <c r="J2" s="3"/>
      <c r="K2" s="3"/>
      <c r="L2" s="3"/>
      <c r="M2" s="3"/>
      <c r="N2" s="3"/>
      <c r="O2" s="3"/>
      <c r="P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>
      <c r="A4" s="20" t="s">
        <v>57</v>
      </c>
      <c r="B4" s="20" t="s">
        <v>32</v>
      </c>
      <c r="C4" s="20" t="s">
        <v>33</v>
      </c>
      <c r="D4" s="20" t="s">
        <v>19</v>
      </c>
      <c r="E4" s="20" t="s">
        <v>20</v>
      </c>
      <c r="F4" s="20" t="s">
        <v>58</v>
      </c>
      <c r="G4" s="20" t="s">
        <v>59</v>
      </c>
      <c r="H4" s="20" t="s">
        <v>41</v>
      </c>
      <c r="I4" s="3"/>
      <c r="J4" s="3"/>
      <c r="K4" s="3"/>
      <c r="L4" s="3"/>
      <c r="M4" s="3"/>
      <c r="N4" s="3"/>
      <c r="O4" s="3"/>
      <c r="P4" s="3"/>
    </row>
    <row r="5">
      <c r="A5" s="25">
        <v>46027.0</v>
      </c>
      <c r="B5" s="21" t="s">
        <v>42</v>
      </c>
      <c r="C5" s="21">
        <v>2026.0</v>
      </c>
      <c r="D5" s="21" t="s">
        <v>22</v>
      </c>
      <c r="E5" s="22">
        <v>850.0</v>
      </c>
      <c r="F5" s="21" t="s">
        <v>60</v>
      </c>
      <c r="G5" s="21" t="s">
        <v>61</v>
      </c>
      <c r="H5" s="21" t="s">
        <v>62</v>
      </c>
      <c r="I5" s="3"/>
      <c r="J5" s="3"/>
      <c r="K5" s="3"/>
      <c r="L5" s="3"/>
      <c r="M5" s="3"/>
      <c r="N5" s="3"/>
      <c r="O5" s="3"/>
      <c r="P5" s="3"/>
    </row>
    <row r="6">
      <c r="A6" s="25">
        <v>46032.0</v>
      </c>
      <c r="B6" s="21" t="s">
        <v>42</v>
      </c>
      <c r="C6" s="21">
        <v>2026.0</v>
      </c>
      <c r="D6" s="21" t="s">
        <v>23</v>
      </c>
      <c r="E6" s="22">
        <v>260.0</v>
      </c>
      <c r="F6" s="21" t="s">
        <v>63</v>
      </c>
      <c r="G6" s="21" t="s">
        <v>64</v>
      </c>
      <c r="H6" s="21" t="s">
        <v>62</v>
      </c>
      <c r="I6" s="3"/>
      <c r="J6" s="3"/>
      <c r="K6" s="3"/>
      <c r="L6" s="3"/>
      <c r="M6" s="3"/>
      <c r="N6" s="3"/>
      <c r="O6" s="3"/>
      <c r="P6" s="3"/>
    </row>
    <row r="7">
      <c r="A7" s="25">
        <v>46037.0</v>
      </c>
      <c r="B7" s="21" t="s">
        <v>42</v>
      </c>
      <c r="C7" s="21">
        <v>2026.0</v>
      </c>
      <c r="D7" s="21" t="s">
        <v>24</v>
      </c>
      <c r="E7" s="22">
        <v>80.0</v>
      </c>
      <c r="F7" s="21" t="s">
        <v>63</v>
      </c>
      <c r="G7" s="21" t="s">
        <v>64</v>
      </c>
      <c r="H7" s="21" t="s">
        <v>62</v>
      </c>
      <c r="I7" s="3"/>
      <c r="J7" s="3"/>
      <c r="K7" s="3"/>
      <c r="L7" s="3"/>
      <c r="M7" s="3"/>
      <c r="N7" s="3"/>
      <c r="O7" s="3"/>
      <c r="P7" s="3"/>
    </row>
    <row r="8">
      <c r="A8" s="25">
        <v>46058.0</v>
      </c>
      <c r="B8" s="21" t="s">
        <v>44</v>
      </c>
      <c r="C8" s="21">
        <v>2026.0</v>
      </c>
      <c r="D8" s="21" t="s">
        <v>22</v>
      </c>
      <c r="E8" s="22">
        <v>850.0</v>
      </c>
      <c r="F8" s="21" t="s">
        <v>60</v>
      </c>
      <c r="G8" s="21" t="s">
        <v>61</v>
      </c>
      <c r="H8" s="21" t="s">
        <v>62</v>
      </c>
      <c r="I8" s="3"/>
      <c r="J8" s="3"/>
      <c r="K8" s="3"/>
      <c r="L8" s="3"/>
      <c r="M8" s="3"/>
      <c r="N8" s="3"/>
      <c r="O8" s="3"/>
      <c r="P8" s="3"/>
    </row>
    <row r="9">
      <c r="A9" s="25">
        <v>46073.0</v>
      </c>
      <c r="B9" s="21" t="s">
        <v>44</v>
      </c>
      <c r="C9" s="21">
        <v>2026.0</v>
      </c>
      <c r="D9" s="21" t="s">
        <v>25</v>
      </c>
      <c r="E9" s="22">
        <v>120.0</v>
      </c>
      <c r="F9" s="21" t="s">
        <v>63</v>
      </c>
      <c r="G9" s="21" t="s">
        <v>64</v>
      </c>
      <c r="H9" s="21" t="s">
        <v>62</v>
      </c>
      <c r="I9" s="3"/>
      <c r="J9" s="3"/>
      <c r="K9" s="3"/>
      <c r="L9" s="3"/>
      <c r="M9" s="3"/>
      <c r="N9" s="3"/>
      <c r="O9" s="3"/>
      <c r="P9" s="3"/>
    </row>
    <row r="10">
      <c r="A10" s="25"/>
      <c r="B10" s="21"/>
      <c r="C10" s="21"/>
      <c r="D10" s="21"/>
      <c r="E10" s="22"/>
      <c r="F10" s="21"/>
      <c r="G10" s="21"/>
      <c r="H10" s="21"/>
      <c r="I10" s="3"/>
      <c r="J10" s="3"/>
      <c r="K10" s="3"/>
      <c r="L10" s="3"/>
      <c r="M10" s="3"/>
      <c r="N10" s="3"/>
      <c r="O10" s="3"/>
      <c r="P10" s="3"/>
    </row>
    <row r="11">
      <c r="A11" s="25"/>
      <c r="B11" s="21"/>
      <c r="C11" s="21"/>
      <c r="D11" s="21"/>
      <c r="E11" s="22"/>
      <c r="F11" s="21"/>
      <c r="G11" s="21"/>
      <c r="H11" s="21"/>
      <c r="I11" s="3"/>
      <c r="J11" s="3"/>
      <c r="K11" s="3"/>
      <c r="L11" s="3"/>
      <c r="M11" s="3"/>
      <c r="N11" s="3"/>
      <c r="O11" s="3"/>
      <c r="P11" s="3"/>
    </row>
    <row r="12">
      <c r="A12" s="25"/>
      <c r="B12" s="21"/>
      <c r="C12" s="21"/>
      <c r="D12" s="21"/>
      <c r="E12" s="22"/>
      <c r="F12" s="21"/>
      <c r="G12" s="21"/>
      <c r="H12" s="21"/>
      <c r="I12" s="3"/>
      <c r="J12" s="3"/>
      <c r="K12" s="3"/>
      <c r="L12" s="3"/>
      <c r="M12" s="3"/>
      <c r="N12" s="3"/>
      <c r="O12" s="3"/>
      <c r="P12" s="3"/>
    </row>
    <row r="13">
      <c r="A13" s="25"/>
      <c r="B13" s="21"/>
      <c r="C13" s="21"/>
      <c r="D13" s="21"/>
      <c r="E13" s="22"/>
      <c r="F13" s="21"/>
      <c r="G13" s="21"/>
      <c r="H13" s="21"/>
      <c r="I13" s="3"/>
      <c r="J13" s="3"/>
      <c r="K13" s="3"/>
      <c r="L13" s="3"/>
      <c r="M13" s="3"/>
      <c r="N13" s="3"/>
      <c r="O13" s="3"/>
      <c r="P13" s="3"/>
    </row>
    <row r="14">
      <c r="A14" s="25"/>
      <c r="B14" s="21"/>
      <c r="C14" s="21"/>
      <c r="D14" s="21"/>
      <c r="E14" s="22"/>
      <c r="F14" s="21"/>
      <c r="G14" s="21"/>
      <c r="H14" s="21"/>
      <c r="I14" s="3"/>
      <c r="J14" s="3"/>
      <c r="K14" s="3"/>
      <c r="L14" s="3"/>
      <c r="M14" s="3"/>
      <c r="N14" s="3"/>
      <c r="O14" s="3"/>
      <c r="P14" s="3"/>
    </row>
    <row r="15">
      <c r="A15" s="25"/>
      <c r="B15" s="21"/>
      <c r="C15" s="21"/>
      <c r="D15" s="21"/>
      <c r="E15" s="22"/>
      <c r="F15" s="21"/>
      <c r="G15" s="21"/>
      <c r="H15" s="21"/>
      <c r="I15" s="3"/>
      <c r="J15" s="3"/>
      <c r="K15" s="3"/>
      <c r="L15" s="3"/>
      <c r="M15" s="3"/>
      <c r="N15" s="3"/>
      <c r="O15" s="3"/>
      <c r="P15" s="3"/>
    </row>
    <row r="16">
      <c r="A16" s="25"/>
      <c r="B16" s="21"/>
      <c r="C16" s="21"/>
      <c r="D16" s="21"/>
      <c r="E16" s="22"/>
      <c r="F16" s="21"/>
      <c r="G16" s="21"/>
      <c r="H16" s="21"/>
      <c r="I16" s="3"/>
      <c r="J16" s="3"/>
      <c r="K16" s="3"/>
      <c r="L16" s="3"/>
      <c r="M16" s="3"/>
      <c r="N16" s="3"/>
      <c r="O16" s="3"/>
      <c r="P16" s="3"/>
    </row>
    <row r="17">
      <c r="A17" s="25"/>
      <c r="B17" s="21"/>
      <c r="C17" s="21"/>
      <c r="D17" s="21"/>
      <c r="E17" s="22"/>
      <c r="F17" s="21"/>
      <c r="G17" s="21"/>
      <c r="H17" s="21"/>
      <c r="I17" s="3"/>
      <c r="J17" s="3"/>
      <c r="K17" s="3"/>
      <c r="L17" s="3"/>
      <c r="M17" s="3"/>
      <c r="N17" s="3"/>
      <c r="O17" s="3"/>
      <c r="P17" s="3"/>
    </row>
    <row r="18">
      <c r="A18" s="25"/>
      <c r="B18" s="21"/>
      <c r="C18" s="21"/>
      <c r="D18" s="21"/>
      <c r="E18" s="22"/>
      <c r="F18" s="21"/>
      <c r="G18" s="21"/>
      <c r="H18" s="21"/>
      <c r="I18" s="3"/>
      <c r="J18" s="3"/>
      <c r="K18" s="3"/>
      <c r="L18" s="3"/>
      <c r="M18" s="3"/>
      <c r="N18" s="3"/>
      <c r="O18" s="3"/>
      <c r="P18" s="3"/>
    </row>
    <row r="19">
      <c r="A19" s="25"/>
      <c r="B19" s="21"/>
      <c r="C19" s="21"/>
      <c r="D19" s="21"/>
      <c r="E19" s="22"/>
      <c r="F19" s="21"/>
      <c r="G19" s="21"/>
      <c r="H19" s="21"/>
      <c r="I19" s="3"/>
      <c r="J19" s="3"/>
      <c r="K19" s="3"/>
      <c r="L19" s="3"/>
      <c r="M19" s="3"/>
      <c r="N19" s="3"/>
      <c r="O19" s="3"/>
      <c r="P19" s="3"/>
    </row>
    <row r="20">
      <c r="A20" s="25"/>
      <c r="B20" s="21"/>
      <c r="C20" s="21"/>
      <c r="D20" s="21"/>
      <c r="E20" s="22"/>
      <c r="F20" s="21"/>
      <c r="G20" s="21"/>
      <c r="H20" s="21"/>
      <c r="I20" s="3"/>
      <c r="J20" s="3"/>
      <c r="K20" s="3"/>
      <c r="L20" s="3"/>
      <c r="M20" s="3"/>
      <c r="N20" s="3"/>
      <c r="O20" s="3"/>
      <c r="P20" s="3"/>
    </row>
    <row r="21" ht="15.75" customHeight="1">
      <c r="A21" s="25"/>
      <c r="B21" s="21"/>
      <c r="C21" s="21"/>
      <c r="D21" s="21"/>
      <c r="E21" s="22"/>
      <c r="F21" s="21"/>
      <c r="G21" s="21"/>
      <c r="H21" s="21"/>
      <c r="I21" s="3"/>
      <c r="J21" s="3"/>
      <c r="K21" s="3"/>
      <c r="L21" s="3"/>
      <c r="M21" s="3"/>
      <c r="N21" s="3"/>
      <c r="O21" s="3"/>
      <c r="P21" s="3"/>
    </row>
    <row r="22" ht="15.75" customHeight="1">
      <c r="A22" s="25"/>
      <c r="B22" s="21"/>
      <c r="C22" s="21"/>
      <c r="D22" s="21"/>
      <c r="E22" s="22"/>
      <c r="F22" s="21"/>
      <c r="G22" s="21"/>
      <c r="H22" s="21"/>
      <c r="I22" s="3"/>
      <c r="J22" s="3"/>
      <c r="K22" s="3"/>
      <c r="L22" s="3"/>
      <c r="M22" s="3"/>
      <c r="N22" s="3"/>
      <c r="O22" s="3"/>
      <c r="P22" s="3"/>
    </row>
    <row r="23" ht="15.75" customHeight="1">
      <c r="A23" s="25"/>
      <c r="B23" s="21"/>
      <c r="C23" s="21"/>
      <c r="D23" s="21"/>
      <c r="E23" s="22"/>
      <c r="F23" s="21"/>
      <c r="G23" s="21"/>
      <c r="H23" s="21"/>
      <c r="I23" s="3"/>
      <c r="J23" s="3"/>
      <c r="K23" s="3"/>
      <c r="L23" s="3"/>
      <c r="M23" s="3"/>
      <c r="N23" s="3"/>
      <c r="O23" s="3"/>
      <c r="P23" s="3"/>
    </row>
    <row r="24" ht="15.75" customHeight="1">
      <c r="A24" s="25"/>
      <c r="B24" s="21"/>
      <c r="C24" s="21"/>
      <c r="D24" s="21"/>
      <c r="E24" s="22"/>
      <c r="F24" s="21"/>
      <c r="G24" s="21"/>
      <c r="H24" s="21"/>
      <c r="I24" s="3"/>
      <c r="J24" s="3"/>
      <c r="K24" s="3"/>
      <c r="L24" s="3"/>
      <c r="M24" s="3"/>
      <c r="N24" s="3"/>
      <c r="O24" s="3"/>
      <c r="P24" s="3"/>
    </row>
    <row r="25" ht="15.75" customHeight="1">
      <c r="A25" s="25"/>
      <c r="B25" s="21"/>
      <c r="C25" s="21"/>
      <c r="D25" s="21"/>
      <c r="E25" s="22"/>
      <c r="F25" s="21"/>
      <c r="G25" s="21"/>
      <c r="H25" s="21"/>
      <c r="I25" s="3"/>
      <c r="J25" s="3"/>
      <c r="K25" s="3"/>
      <c r="L25" s="3"/>
      <c r="M25" s="3"/>
      <c r="N25" s="3"/>
      <c r="O25" s="3"/>
      <c r="P25" s="3"/>
    </row>
    <row r="26" ht="15.75" customHeight="1">
      <c r="A26" s="25"/>
      <c r="B26" s="21"/>
      <c r="C26" s="21"/>
      <c r="D26" s="21"/>
      <c r="E26" s="22"/>
      <c r="F26" s="21"/>
      <c r="G26" s="21"/>
      <c r="H26" s="21"/>
      <c r="I26" s="3"/>
      <c r="J26" s="3"/>
      <c r="K26" s="3"/>
      <c r="L26" s="3"/>
      <c r="M26" s="3"/>
      <c r="N26" s="3"/>
      <c r="O26" s="3"/>
      <c r="P26" s="3"/>
    </row>
    <row r="27" ht="15.75" customHeight="1">
      <c r="A27" s="25"/>
      <c r="B27" s="21"/>
      <c r="C27" s="21"/>
      <c r="D27" s="21"/>
      <c r="E27" s="22"/>
      <c r="F27" s="21"/>
      <c r="G27" s="21"/>
      <c r="H27" s="21"/>
      <c r="I27" s="3"/>
      <c r="J27" s="3"/>
      <c r="K27" s="3"/>
      <c r="L27" s="3"/>
      <c r="M27" s="3"/>
      <c r="N27" s="3"/>
      <c r="O27" s="3"/>
      <c r="P27" s="3"/>
    </row>
    <row r="28" ht="15.75" customHeight="1">
      <c r="A28" s="25"/>
      <c r="B28" s="21"/>
      <c r="C28" s="21"/>
      <c r="D28" s="21"/>
      <c r="E28" s="22"/>
      <c r="F28" s="21"/>
      <c r="G28" s="21"/>
      <c r="H28" s="21"/>
      <c r="I28" s="3"/>
      <c r="J28" s="3"/>
      <c r="K28" s="3"/>
      <c r="L28" s="3"/>
      <c r="M28" s="3"/>
      <c r="N28" s="3"/>
      <c r="O28" s="3"/>
      <c r="P28" s="3"/>
    </row>
    <row r="29" ht="15.75" customHeight="1">
      <c r="A29" s="25"/>
      <c r="B29" s="21"/>
      <c r="C29" s="21"/>
      <c r="D29" s="21"/>
      <c r="E29" s="22"/>
      <c r="F29" s="21"/>
      <c r="G29" s="21"/>
      <c r="H29" s="21"/>
      <c r="I29" s="3"/>
      <c r="J29" s="3"/>
      <c r="K29" s="3"/>
      <c r="L29" s="3"/>
      <c r="M29" s="3"/>
      <c r="N29" s="3"/>
      <c r="O29" s="3"/>
      <c r="P29" s="3"/>
    </row>
    <row r="30" ht="15.75" customHeight="1">
      <c r="A30" s="25"/>
      <c r="B30" s="21"/>
      <c r="C30" s="21"/>
      <c r="D30" s="21"/>
      <c r="E30" s="22"/>
      <c r="F30" s="21"/>
      <c r="G30" s="21"/>
      <c r="H30" s="21"/>
      <c r="I30" s="3"/>
      <c r="J30" s="3"/>
      <c r="K30" s="3"/>
      <c r="L30" s="3"/>
      <c r="M30" s="3"/>
      <c r="N30" s="3"/>
      <c r="O30" s="3"/>
      <c r="P30" s="3"/>
    </row>
    <row r="31" ht="15.75" customHeight="1">
      <c r="A31" s="25"/>
      <c r="B31" s="21"/>
      <c r="C31" s="21"/>
      <c r="D31" s="21"/>
      <c r="E31" s="22"/>
      <c r="F31" s="21"/>
      <c r="G31" s="21"/>
      <c r="H31" s="21"/>
      <c r="I31" s="3"/>
      <c r="J31" s="3"/>
      <c r="K31" s="3"/>
      <c r="L31" s="3"/>
      <c r="M31" s="3"/>
      <c r="N31" s="3"/>
      <c r="O31" s="3"/>
      <c r="P31" s="3"/>
    </row>
    <row r="32" ht="15.75" customHeight="1">
      <c r="A32" s="25"/>
      <c r="B32" s="21"/>
      <c r="C32" s="21"/>
      <c r="D32" s="21"/>
      <c r="E32" s="22"/>
      <c r="F32" s="21"/>
      <c r="G32" s="21"/>
      <c r="H32" s="21"/>
      <c r="I32" s="3"/>
      <c r="J32" s="3"/>
      <c r="K32" s="3"/>
      <c r="L32" s="3"/>
      <c r="M32" s="3"/>
      <c r="N32" s="3"/>
      <c r="O32" s="3"/>
      <c r="P32" s="3"/>
    </row>
    <row r="33" ht="15.75" customHeight="1">
      <c r="A33" s="25"/>
      <c r="B33" s="21"/>
      <c r="C33" s="21"/>
      <c r="D33" s="21"/>
      <c r="E33" s="22"/>
      <c r="F33" s="21"/>
      <c r="G33" s="21"/>
      <c r="H33" s="21"/>
      <c r="I33" s="3"/>
      <c r="J33" s="3"/>
      <c r="K33" s="3"/>
      <c r="L33" s="3"/>
      <c r="M33" s="3"/>
      <c r="N33" s="3"/>
      <c r="O33" s="3"/>
      <c r="P33" s="3"/>
    </row>
    <row r="34" ht="15.75" customHeight="1">
      <c r="A34" s="25"/>
      <c r="B34" s="21"/>
      <c r="C34" s="21"/>
      <c r="D34" s="21"/>
      <c r="E34" s="22"/>
      <c r="F34" s="21"/>
      <c r="G34" s="21"/>
      <c r="H34" s="21"/>
      <c r="I34" s="3"/>
      <c r="J34" s="3"/>
      <c r="K34" s="3"/>
      <c r="L34" s="3"/>
      <c r="M34" s="3"/>
      <c r="N34" s="3"/>
      <c r="O34" s="3"/>
      <c r="P34" s="3"/>
    </row>
    <row r="35" ht="15.75" customHeight="1">
      <c r="A35" s="25"/>
      <c r="B35" s="21"/>
      <c r="C35" s="21"/>
      <c r="D35" s="21"/>
      <c r="E35" s="22"/>
      <c r="F35" s="21"/>
      <c r="G35" s="21"/>
      <c r="H35" s="21"/>
      <c r="I35" s="3"/>
      <c r="J35" s="3"/>
      <c r="K35" s="3"/>
      <c r="L35" s="3"/>
      <c r="M35" s="3"/>
      <c r="N35" s="3"/>
      <c r="O35" s="3"/>
      <c r="P35" s="3"/>
    </row>
    <row r="36" ht="15.75" customHeight="1">
      <c r="A36" s="25"/>
      <c r="B36" s="21"/>
      <c r="C36" s="21"/>
      <c r="D36" s="21"/>
      <c r="E36" s="22"/>
      <c r="F36" s="21"/>
      <c r="G36" s="21"/>
      <c r="H36" s="21"/>
      <c r="I36" s="3"/>
      <c r="J36" s="3"/>
      <c r="K36" s="3"/>
      <c r="L36" s="3"/>
      <c r="M36" s="3"/>
      <c r="N36" s="3"/>
      <c r="O36" s="3"/>
      <c r="P36" s="3"/>
    </row>
    <row r="37" ht="15.75" customHeight="1">
      <c r="A37" s="25"/>
      <c r="B37" s="21"/>
      <c r="C37" s="21"/>
      <c r="D37" s="21"/>
      <c r="E37" s="22"/>
      <c r="F37" s="21"/>
      <c r="G37" s="21"/>
      <c r="H37" s="21"/>
      <c r="I37" s="3"/>
      <c r="J37" s="3"/>
      <c r="K37" s="3"/>
      <c r="L37" s="3"/>
      <c r="M37" s="3"/>
      <c r="N37" s="3"/>
      <c r="O37" s="3"/>
      <c r="P37" s="3"/>
    </row>
    <row r="38" ht="15.75" customHeight="1">
      <c r="A38" s="25"/>
      <c r="B38" s="21"/>
      <c r="C38" s="21"/>
      <c r="D38" s="21"/>
      <c r="E38" s="22"/>
      <c r="F38" s="21"/>
      <c r="G38" s="21"/>
      <c r="H38" s="21"/>
      <c r="I38" s="3"/>
      <c r="J38" s="3"/>
      <c r="K38" s="3"/>
      <c r="L38" s="3"/>
      <c r="M38" s="3"/>
      <c r="N38" s="3"/>
      <c r="O38" s="3"/>
      <c r="P38" s="3"/>
    </row>
    <row r="39" ht="15.75" customHeight="1">
      <c r="A39" s="25"/>
      <c r="B39" s="21"/>
      <c r="C39" s="21"/>
      <c r="D39" s="21"/>
      <c r="E39" s="22"/>
      <c r="F39" s="21"/>
      <c r="G39" s="21"/>
      <c r="H39" s="21"/>
      <c r="I39" s="3"/>
      <c r="J39" s="3"/>
      <c r="K39" s="3"/>
      <c r="L39" s="3"/>
      <c r="M39" s="3"/>
      <c r="N39" s="3"/>
      <c r="O39" s="3"/>
      <c r="P39" s="3"/>
    </row>
    <row r="40" ht="15.75" customHeight="1">
      <c r="A40" s="25"/>
      <c r="B40" s="21"/>
      <c r="C40" s="21"/>
      <c r="D40" s="21"/>
      <c r="E40" s="22"/>
      <c r="F40" s="21"/>
      <c r="G40" s="21"/>
      <c r="H40" s="21"/>
      <c r="I40" s="3"/>
      <c r="J40" s="3"/>
      <c r="K40" s="3"/>
      <c r="L40" s="3"/>
      <c r="M40" s="3"/>
      <c r="N40" s="3"/>
      <c r="O40" s="3"/>
      <c r="P40" s="3"/>
    </row>
    <row r="41" ht="15.75" customHeight="1">
      <c r="A41" s="25"/>
      <c r="B41" s="21"/>
      <c r="C41" s="21"/>
      <c r="D41" s="21"/>
      <c r="E41" s="22"/>
      <c r="F41" s="21"/>
      <c r="G41" s="21"/>
      <c r="H41" s="21"/>
      <c r="I41" s="3"/>
      <c r="J41" s="3"/>
      <c r="K41" s="3"/>
      <c r="L41" s="3"/>
      <c r="M41" s="3"/>
      <c r="N41" s="3"/>
      <c r="O41" s="3"/>
      <c r="P41" s="3"/>
    </row>
    <row r="42" ht="15.75" customHeight="1">
      <c r="A42" s="25"/>
      <c r="B42" s="21"/>
      <c r="C42" s="21"/>
      <c r="D42" s="21"/>
      <c r="E42" s="22"/>
      <c r="F42" s="21"/>
      <c r="G42" s="21"/>
      <c r="H42" s="21"/>
      <c r="I42" s="3"/>
      <c r="J42" s="3"/>
      <c r="K42" s="3"/>
      <c r="L42" s="3"/>
      <c r="M42" s="3"/>
      <c r="N42" s="3"/>
      <c r="O42" s="3"/>
      <c r="P42" s="3"/>
    </row>
    <row r="43" ht="15.75" customHeight="1">
      <c r="A43" s="25"/>
      <c r="B43" s="21"/>
      <c r="C43" s="21"/>
      <c r="D43" s="21"/>
      <c r="E43" s="22"/>
      <c r="F43" s="21"/>
      <c r="G43" s="21"/>
      <c r="H43" s="21"/>
      <c r="I43" s="3"/>
      <c r="J43" s="3"/>
      <c r="K43" s="3"/>
      <c r="L43" s="3"/>
      <c r="M43" s="3"/>
      <c r="N43" s="3"/>
      <c r="O43" s="3"/>
      <c r="P43" s="3"/>
    </row>
    <row r="44" ht="15.75" customHeight="1">
      <c r="A44" s="25"/>
      <c r="B44" s="21"/>
      <c r="C44" s="21"/>
      <c r="D44" s="21"/>
      <c r="E44" s="22"/>
      <c r="F44" s="21"/>
      <c r="G44" s="21"/>
      <c r="H44" s="21"/>
      <c r="I44" s="3"/>
      <c r="J44" s="3"/>
      <c r="K44" s="3"/>
      <c r="L44" s="3"/>
      <c r="M44" s="3"/>
      <c r="N44" s="3"/>
      <c r="O44" s="3"/>
      <c r="P44" s="3"/>
    </row>
    <row r="45" ht="15.75" customHeight="1">
      <c r="A45" s="25"/>
      <c r="B45" s="21"/>
      <c r="C45" s="21"/>
      <c r="D45" s="21"/>
      <c r="E45" s="22"/>
      <c r="F45" s="21"/>
      <c r="G45" s="21"/>
      <c r="H45" s="21"/>
      <c r="I45" s="3"/>
      <c r="J45" s="3"/>
      <c r="K45" s="3"/>
      <c r="L45" s="3"/>
      <c r="M45" s="3"/>
      <c r="N45" s="3"/>
      <c r="O45" s="3"/>
      <c r="P45" s="3"/>
    </row>
    <row r="46" ht="15.75" customHeight="1">
      <c r="A46" s="25"/>
      <c r="B46" s="21"/>
      <c r="C46" s="21"/>
      <c r="D46" s="21"/>
      <c r="E46" s="22"/>
      <c r="F46" s="21"/>
      <c r="G46" s="21"/>
      <c r="H46" s="21"/>
      <c r="I46" s="3"/>
      <c r="J46" s="3"/>
      <c r="K46" s="3"/>
      <c r="L46" s="3"/>
      <c r="M46" s="3"/>
      <c r="N46" s="3"/>
      <c r="O46" s="3"/>
      <c r="P46" s="3"/>
    </row>
    <row r="47" ht="15.75" customHeight="1">
      <c r="A47" s="25"/>
      <c r="B47" s="21"/>
      <c r="C47" s="21"/>
      <c r="D47" s="21"/>
      <c r="E47" s="22"/>
      <c r="F47" s="21"/>
      <c r="G47" s="21"/>
      <c r="H47" s="21"/>
      <c r="I47" s="3"/>
      <c r="J47" s="3"/>
      <c r="K47" s="3"/>
      <c r="L47" s="3"/>
      <c r="M47" s="3"/>
      <c r="N47" s="3"/>
      <c r="O47" s="3"/>
      <c r="P47" s="3"/>
    </row>
    <row r="48" ht="15.75" customHeight="1">
      <c r="A48" s="25"/>
      <c r="B48" s="21"/>
      <c r="C48" s="21"/>
      <c r="D48" s="21"/>
      <c r="E48" s="22"/>
      <c r="F48" s="21"/>
      <c r="G48" s="21"/>
      <c r="H48" s="21"/>
      <c r="I48" s="3"/>
      <c r="J48" s="3"/>
      <c r="K48" s="3"/>
      <c r="L48" s="3"/>
      <c r="M48" s="3"/>
      <c r="N48" s="3"/>
      <c r="O48" s="3"/>
      <c r="P48" s="3"/>
    </row>
    <row r="49" ht="15.75" customHeight="1">
      <c r="A49" s="25"/>
      <c r="B49" s="21"/>
      <c r="C49" s="21"/>
      <c r="D49" s="21"/>
      <c r="E49" s="22"/>
      <c r="F49" s="21"/>
      <c r="G49" s="21"/>
      <c r="H49" s="21"/>
      <c r="I49" s="3"/>
      <c r="J49" s="3"/>
      <c r="K49" s="3"/>
      <c r="L49" s="3"/>
      <c r="M49" s="3"/>
      <c r="N49" s="3"/>
      <c r="O49" s="3"/>
      <c r="P49" s="3"/>
    </row>
    <row r="50" ht="15.75" customHeight="1">
      <c r="A50" s="25"/>
      <c r="B50" s="21"/>
      <c r="C50" s="21"/>
      <c r="D50" s="21"/>
      <c r="E50" s="22"/>
      <c r="F50" s="21"/>
      <c r="G50" s="21"/>
      <c r="H50" s="21"/>
      <c r="I50" s="3"/>
      <c r="J50" s="3"/>
      <c r="K50" s="3"/>
      <c r="L50" s="3"/>
      <c r="M50" s="3"/>
      <c r="N50" s="3"/>
      <c r="O50" s="3"/>
      <c r="P50" s="3"/>
    </row>
    <row r="51" ht="15.75" customHeight="1">
      <c r="A51" s="25"/>
      <c r="B51" s="21"/>
      <c r="C51" s="21"/>
      <c r="D51" s="21"/>
      <c r="E51" s="22"/>
      <c r="F51" s="21"/>
      <c r="G51" s="21"/>
      <c r="H51" s="21"/>
      <c r="I51" s="3"/>
      <c r="J51" s="3"/>
      <c r="K51" s="3"/>
      <c r="L51" s="3"/>
      <c r="M51" s="3"/>
      <c r="N51" s="3"/>
      <c r="O51" s="3"/>
      <c r="P51" s="3"/>
    </row>
    <row r="52" ht="15.75" customHeight="1">
      <c r="A52" s="25"/>
      <c r="B52" s="21"/>
      <c r="C52" s="21"/>
      <c r="D52" s="21"/>
      <c r="E52" s="22"/>
      <c r="F52" s="21"/>
      <c r="G52" s="21"/>
      <c r="H52" s="21"/>
      <c r="I52" s="3"/>
      <c r="J52" s="3"/>
      <c r="K52" s="3"/>
      <c r="L52" s="3"/>
      <c r="M52" s="3"/>
      <c r="N52" s="3"/>
      <c r="O52" s="3"/>
      <c r="P52" s="3"/>
    </row>
    <row r="53" ht="15.75" customHeight="1">
      <c r="A53" s="25"/>
      <c r="B53" s="21"/>
      <c r="C53" s="21"/>
      <c r="D53" s="21"/>
      <c r="E53" s="22"/>
      <c r="F53" s="21"/>
      <c r="G53" s="21"/>
      <c r="H53" s="21"/>
      <c r="I53" s="3"/>
      <c r="J53" s="3"/>
      <c r="K53" s="3"/>
      <c r="L53" s="3"/>
      <c r="M53" s="3"/>
      <c r="N53" s="3"/>
      <c r="O53" s="3"/>
      <c r="P53" s="3"/>
    </row>
    <row r="54" ht="15.75" customHeight="1">
      <c r="A54" s="25"/>
      <c r="B54" s="21"/>
      <c r="C54" s="21"/>
      <c r="D54" s="21"/>
      <c r="E54" s="22"/>
      <c r="F54" s="21"/>
      <c r="G54" s="21"/>
      <c r="H54" s="21"/>
      <c r="I54" s="3"/>
      <c r="J54" s="3"/>
      <c r="K54" s="3"/>
      <c r="L54" s="3"/>
      <c r="M54" s="3"/>
      <c r="N54" s="3"/>
      <c r="O54" s="3"/>
      <c r="P54" s="3"/>
    </row>
    <row r="55" ht="15.75" customHeight="1">
      <c r="A55" s="25"/>
      <c r="B55" s="21"/>
      <c r="C55" s="21"/>
      <c r="D55" s="21"/>
      <c r="E55" s="22"/>
      <c r="F55" s="21"/>
      <c r="G55" s="21"/>
      <c r="H55" s="21"/>
      <c r="I55" s="3"/>
      <c r="J55" s="3"/>
      <c r="K55" s="3"/>
      <c r="L55" s="3"/>
      <c r="M55" s="3"/>
      <c r="N55" s="3"/>
      <c r="O55" s="3"/>
      <c r="P55" s="3"/>
    </row>
    <row r="56" ht="15.75" customHeight="1">
      <c r="A56" s="25"/>
      <c r="B56" s="21"/>
      <c r="C56" s="21"/>
      <c r="D56" s="21"/>
      <c r="E56" s="22"/>
      <c r="F56" s="21"/>
      <c r="G56" s="21"/>
      <c r="H56" s="21"/>
      <c r="I56" s="3"/>
      <c r="J56" s="3"/>
      <c r="K56" s="3"/>
      <c r="L56" s="3"/>
      <c r="M56" s="3"/>
      <c r="N56" s="3"/>
      <c r="O56" s="3"/>
      <c r="P56" s="3"/>
    </row>
    <row r="57" ht="15.75" customHeight="1">
      <c r="A57" s="25"/>
      <c r="B57" s="21"/>
      <c r="C57" s="21"/>
      <c r="D57" s="21"/>
      <c r="E57" s="22"/>
      <c r="F57" s="21"/>
      <c r="G57" s="21"/>
      <c r="H57" s="21"/>
      <c r="I57" s="3"/>
      <c r="J57" s="3"/>
      <c r="K57" s="3"/>
      <c r="L57" s="3"/>
      <c r="M57" s="3"/>
      <c r="N57" s="3"/>
      <c r="O57" s="3"/>
      <c r="P57" s="3"/>
    </row>
    <row r="58" ht="15.75" customHeight="1">
      <c r="A58" s="25"/>
      <c r="B58" s="21"/>
      <c r="C58" s="21"/>
      <c r="D58" s="21"/>
      <c r="E58" s="22"/>
      <c r="F58" s="21"/>
      <c r="G58" s="21"/>
      <c r="H58" s="21"/>
      <c r="I58" s="3"/>
      <c r="J58" s="3"/>
      <c r="K58" s="3"/>
      <c r="L58" s="3"/>
      <c r="M58" s="3"/>
      <c r="N58" s="3"/>
      <c r="O58" s="3"/>
      <c r="P58" s="3"/>
    </row>
    <row r="59" ht="15.75" customHeight="1">
      <c r="A59" s="25"/>
      <c r="B59" s="21"/>
      <c r="C59" s="21"/>
      <c r="D59" s="21"/>
      <c r="E59" s="22"/>
      <c r="F59" s="21"/>
      <c r="G59" s="21"/>
      <c r="H59" s="21"/>
      <c r="I59" s="3"/>
      <c r="J59" s="3"/>
      <c r="K59" s="3"/>
      <c r="L59" s="3"/>
      <c r="M59" s="3"/>
      <c r="N59" s="3"/>
      <c r="O59" s="3"/>
      <c r="P59" s="3"/>
    </row>
    <row r="60" ht="15.75" customHeight="1">
      <c r="A60" s="25"/>
      <c r="B60" s="21"/>
      <c r="C60" s="21"/>
      <c r="D60" s="21"/>
      <c r="E60" s="22"/>
      <c r="F60" s="21"/>
      <c r="G60" s="21"/>
      <c r="H60" s="21"/>
      <c r="I60" s="3"/>
      <c r="J60" s="3"/>
      <c r="K60" s="3"/>
      <c r="L60" s="3"/>
      <c r="M60" s="3"/>
      <c r="N60" s="3"/>
      <c r="O60" s="3"/>
      <c r="P60" s="3"/>
    </row>
    <row r="61" ht="15.75" customHeight="1">
      <c r="A61" s="25"/>
      <c r="B61" s="21"/>
      <c r="C61" s="21"/>
      <c r="D61" s="21"/>
      <c r="E61" s="22"/>
      <c r="F61" s="21"/>
      <c r="G61" s="21"/>
      <c r="H61" s="21"/>
      <c r="I61" s="3"/>
      <c r="J61" s="3"/>
      <c r="K61" s="3"/>
      <c r="L61" s="3"/>
      <c r="M61" s="3"/>
      <c r="N61" s="3"/>
      <c r="O61" s="3"/>
      <c r="P61" s="3"/>
    </row>
    <row r="62" ht="15.75" customHeight="1">
      <c r="A62" s="25"/>
      <c r="B62" s="21"/>
      <c r="C62" s="21"/>
      <c r="D62" s="21"/>
      <c r="E62" s="22"/>
      <c r="F62" s="21"/>
      <c r="G62" s="21"/>
      <c r="H62" s="21"/>
      <c r="I62" s="3"/>
      <c r="J62" s="3"/>
      <c r="K62" s="3"/>
      <c r="L62" s="3"/>
      <c r="M62" s="3"/>
      <c r="N62" s="3"/>
      <c r="O62" s="3"/>
      <c r="P62" s="3"/>
    </row>
    <row r="63" ht="15.75" customHeight="1">
      <c r="A63" s="25"/>
      <c r="B63" s="21"/>
      <c r="C63" s="21"/>
      <c r="D63" s="21"/>
      <c r="E63" s="22"/>
      <c r="F63" s="21"/>
      <c r="G63" s="21"/>
      <c r="H63" s="21"/>
      <c r="I63" s="3"/>
      <c r="J63" s="3"/>
      <c r="K63" s="3"/>
      <c r="L63" s="3"/>
      <c r="M63" s="3"/>
      <c r="N63" s="3"/>
      <c r="O63" s="3"/>
      <c r="P63" s="3"/>
    </row>
    <row r="64" ht="15.75" customHeight="1">
      <c r="A64" s="25"/>
      <c r="B64" s="21"/>
      <c r="C64" s="21"/>
      <c r="D64" s="21"/>
      <c r="E64" s="22"/>
      <c r="F64" s="21"/>
      <c r="G64" s="21"/>
      <c r="H64" s="21"/>
      <c r="I64" s="3"/>
      <c r="J64" s="3"/>
      <c r="K64" s="3"/>
      <c r="L64" s="3"/>
      <c r="M64" s="3"/>
      <c r="N64" s="3"/>
      <c r="O64" s="3"/>
      <c r="P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</row>
  </sheetData>
  <mergeCells count="2">
    <mergeCell ref="A1:H1"/>
    <mergeCell ref="A2:H2"/>
  </mergeCells>
  <dataValidations>
    <dataValidation type="list" allowBlank="1" sqref="F5:F64">
      <formula1>"Fijo,Variable"</formula1>
    </dataValidation>
    <dataValidation type="list" allowBlank="1" sqref="D5:D64">
      <formula1>"Vivienda,Alimentación,Transporte,Seguros,Ocio,Suscripciones,Salud,Educación,Impuestos,Otros"</formula1>
    </dataValidation>
  </dataValidations>
  <printOptions/>
  <pageMargins bottom="0.75" footer="0.0" header="0.0" left="0.7" right="0.7" top="0.75"/>
  <pageSetup orientation="landscape"/>
  <drawing r:id="rId1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63"/>
    <col customWidth="1" min="2" max="2" width="9.63"/>
    <col customWidth="1" min="3" max="3" width="15.5"/>
    <col customWidth="1" min="4" max="4" width="14.25"/>
    <col customWidth="1" min="5" max="5" width="12.0"/>
    <col customWidth="1" min="6" max="6" width="16.5"/>
    <col customWidth="1" min="7" max="7" width="17.88"/>
    <col customWidth="1" min="8" max="8" width="19.13"/>
    <col customWidth="1" min="9" max="9" width="20.38"/>
    <col customWidth="1" min="10" max="21" width="8.63"/>
  </cols>
  <sheetData>
    <row r="1" ht="27.75" customHeight="1">
      <c r="A1" s="18" t="s">
        <v>65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4.0" customHeight="1">
      <c r="A2" s="19" t="s">
        <v>66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>
      <c r="A4" s="20" t="s">
        <v>32</v>
      </c>
      <c r="B4" s="20" t="s">
        <v>33</v>
      </c>
      <c r="C4" s="20" t="s">
        <v>36</v>
      </c>
      <c r="D4" s="20" t="s">
        <v>37</v>
      </c>
      <c r="E4" s="20" t="s">
        <v>38</v>
      </c>
      <c r="F4" s="20" t="s">
        <v>39</v>
      </c>
      <c r="G4" s="20" t="s">
        <v>67</v>
      </c>
      <c r="H4" s="20" t="s">
        <v>68</v>
      </c>
      <c r="I4" s="20" t="s">
        <v>69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</row>
    <row r="5">
      <c r="A5" s="21" t="str">
        <f>'Registro mensual'!A5</f>
        <v>Enero</v>
      </c>
      <c r="B5" s="21">
        <f>'Registro mensual'!B5</f>
        <v>2026</v>
      </c>
      <c r="C5" s="22">
        <f>'Registro mensual'!E5</f>
        <v>1800</v>
      </c>
      <c r="D5" s="22">
        <f>'Registro mensual'!F5</f>
        <v>1190</v>
      </c>
      <c r="E5" s="22">
        <f>'Registro mensual'!G5</f>
        <v>610</v>
      </c>
      <c r="F5" s="23">
        <f>'Registro mensual'!H5</f>
        <v>0.3388888889</v>
      </c>
      <c r="G5" s="22">
        <f t="shared" ref="G5:G16" si="1">SUM($E$5:E5)</f>
        <v>610</v>
      </c>
      <c r="H5" s="22">
        <f>SUM('Registro mensual'!$I$5:'Registro mensual'!I5)</f>
        <v>400</v>
      </c>
      <c r="I5" s="22">
        <f t="shared" ref="I5:I16" si="2">G5-H5</f>
        <v>210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>
      <c r="A6" s="21" t="str">
        <f>'Registro mensual'!A6</f>
        <v>Febrero</v>
      </c>
      <c r="B6" s="21">
        <f>'Registro mensual'!B6</f>
        <v>2026</v>
      </c>
      <c r="C6" s="22">
        <f>'Registro mensual'!E6</f>
        <v>1900</v>
      </c>
      <c r="D6" s="22">
        <f>'Registro mensual'!F6</f>
        <v>970</v>
      </c>
      <c r="E6" s="22">
        <f>'Registro mensual'!G6</f>
        <v>930</v>
      </c>
      <c r="F6" s="23">
        <f>'Registro mensual'!H6</f>
        <v>0.4894736842</v>
      </c>
      <c r="G6" s="22">
        <f t="shared" si="1"/>
        <v>1540</v>
      </c>
      <c r="H6" s="22">
        <f>SUM('Registro mensual'!$I$5:'Registro mensual'!I6)</f>
        <v>800</v>
      </c>
      <c r="I6" s="22">
        <f t="shared" si="2"/>
        <v>740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>
      <c r="A7" s="21" t="str">
        <f>'Registro mensual'!A7</f>
        <v>Marzo</v>
      </c>
      <c r="B7" s="21">
        <f>'Registro mensual'!B7</f>
        <v>2026</v>
      </c>
      <c r="C7" s="22">
        <f>'Registro mensual'!E7</f>
        <v>1800</v>
      </c>
      <c r="D7" s="22">
        <f>'Registro mensual'!F7</f>
        <v>0</v>
      </c>
      <c r="E7" s="22">
        <f>'Registro mensual'!G7</f>
        <v>1800</v>
      </c>
      <c r="F7" s="23">
        <f>'Registro mensual'!H7</f>
        <v>1</v>
      </c>
      <c r="G7" s="22">
        <f t="shared" si="1"/>
        <v>3340</v>
      </c>
      <c r="H7" s="22">
        <f>SUM('Registro mensual'!$I$5:'Registro mensual'!I7)</f>
        <v>1200</v>
      </c>
      <c r="I7" s="22">
        <f t="shared" si="2"/>
        <v>2140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</row>
    <row r="8">
      <c r="A8" s="21" t="str">
        <f>'Registro mensual'!A8</f>
        <v>Abril</v>
      </c>
      <c r="B8" s="21">
        <f>'Registro mensual'!B8</f>
        <v>2026</v>
      </c>
      <c r="C8" s="22">
        <f>'Registro mensual'!E8</f>
        <v>1900</v>
      </c>
      <c r="D8" s="22">
        <f>'Registro mensual'!F8</f>
        <v>0</v>
      </c>
      <c r="E8" s="22">
        <f>'Registro mensual'!G8</f>
        <v>1900</v>
      </c>
      <c r="F8" s="23">
        <f>'Registro mensual'!H8</f>
        <v>1</v>
      </c>
      <c r="G8" s="22">
        <f t="shared" si="1"/>
        <v>5240</v>
      </c>
      <c r="H8" s="22">
        <f>SUM('Registro mensual'!$I$5:'Registro mensual'!I8)</f>
        <v>1600</v>
      </c>
      <c r="I8" s="22">
        <f t="shared" si="2"/>
        <v>3640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</row>
    <row r="9">
      <c r="A9" s="21" t="str">
        <f>'Registro mensual'!A9</f>
        <v>Mayo</v>
      </c>
      <c r="B9" s="21">
        <f>'Registro mensual'!B9</f>
        <v>2026</v>
      </c>
      <c r="C9" s="22">
        <f>'Registro mensual'!E9</f>
        <v>1800</v>
      </c>
      <c r="D9" s="22">
        <f>'Registro mensual'!F9</f>
        <v>0</v>
      </c>
      <c r="E9" s="22">
        <f>'Registro mensual'!G9</f>
        <v>1800</v>
      </c>
      <c r="F9" s="23">
        <f>'Registro mensual'!H9</f>
        <v>1</v>
      </c>
      <c r="G9" s="22">
        <f t="shared" si="1"/>
        <v>7040</v>
      </c>
      <c r="H9" s="22">
        <f>SUM('Registro mensual'!$I$5:'Registro mensual'!I9)</f>
        <v>2000</v>
      </c>
      <c r="I9" s="22">
        <f t="shared" si="2"/>
        <v>5040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</row>
    <row r="10">
      <c r="A10" s="21" t="str">
        <f>'Registro mensual'!A10</f>
        <v>Junio</v>
      </c>
      <c r="B10" s="21">
        <f>'Registro mensual'!B10</f>
        <v>2026</v>
      </c>
      <c r="C10" s="22">
        <f>'Registro mensual'!E10</f>
        <v>1900</v>
      </c>
      <c r="D10" s="22">
        <f>'Registro mensual'!F10</f>
        <v>0</v>
      </c>
      <c r="E10" s="22">
        <f>'Registro mensual'!G10</f>
        <v>1900</v>
      </c>
      <c r="F10" s="23">
        <f>'Registro mensual'!H10</f>
        <v>1</v>
      </c>
      <c r="G10" s="22">
        <f t="shared" si="1"/>
        <v>8940</v>
      </c>
      <c r="H10" s="22">
        <f>SUM('Registro mensual'!$I$5:'Registro mensual'!I10)</f>
        <v>2400</v>
      </c>
      <c r="I10" s="22">
        <f t="shared" si="2"/>
        <v>6540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</row>
    <row r="11">
      <c r="A11" s="21" t="str">
        <f>'Registro mensual'!A11</f>
        <v>Julio</v>
      </c>
      <c r="B11" s="21">
        <f>'Registro mensual'!B11</f>
        <v>2026</v>
      </c>
      <c r="C11" s="22">
        <f>'Registro mensual'!E11</f>
        <v>1800</v>
      </c>
      <c r="D11" s="22">
        <f>'Registro mensual'!F11</f>
        <v>0</v>
      </c>
      <c r="E11" s="22">
        <f>'Registro mensual'!G11</f>
        <v>1800</v>
      </c>
      <c r="F11" s="23">
        <f>'Registro mensual'!H11</f>
        <v>1</v>
      </c>
      <c r="G11" s="22">
        <f t="shared" si="1"/>
        <v>10740</v>
      </c>
      <c r="H11" s="22">
        <f>SUM('Registro mensual'!$I$5:'Registro mensual'!I11)</f>
        <v>2800</v>
      </c>
      <c r="I11" s="22">
        <f t="shared" si="2"/>
        <v>7940</v>
      </c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</row>
    <row r="12">
      <c r="A12" s="21" t="str">
        <f>'Registro mensual'!A12</f>
        <v>Agosto</v>
      </c>
      <c r="B12" s="21">
        <f>'Registro mensual'!B12</f>
        <v>2026</v>
      </c>
      <c r="C12" s="22">
        <f>'Registro mensual'!E12</f>
        <v>1900</v>
      </c>
      <c r="D12" s="22">
        <f>'Registro mensual'!F12</f>
        <v>0</v>
      </c>
      <c r="E12" s="22">
        <f>'Registro mensual'!G12</f>
        <v>1900</v>
      </c>
      <c r="F12" s="23">
        <f>'Registro mensual'!H12</f>
        <v>1</v>
      </c>
      <c r="G12" s="22">
        <f t="shared" si="1"/>
        <v>12640</v>
      </c>
      <c r="H12" s="22">
        <f>SUM('Registro mensual'!$I$5:'Registro mensual'!I12)</f>
        <v>3200</v>
      </c>
      <c r="I12" s="22">
        <f t="shared" si="2"/>
        <v>9440</v>
      </c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</row>
    <row r="13">
      <c r="A13" s="21" t="str">
        <f>'Registro mensual'!A13</f>
        <v>Septiembre</v>
      </c>
      <c r="B13" s="21">
        <f>'Registro mensual'!B13</f>
        <v>2026</v>
      </c>
      <c r="C13" s="22">
        <f>'Registro mensual'!E13</f>
        <v>1800</v>
      </c>
      <c r="D13" s="22">
        <f>'Registro mensual'!F13</f>
        <v>0</v>
      </c>
      <c r="E13" s="22">
        <f>'Registro mensual'!G13</f>
        <v>1800</v>
      </c>
      <c r="F13" s="23">
        <f>'Registro mensual'!H13</f>
        <v>1</v>
      </c>
      <c r="G13" s="22">
        <f t="shared" si="1"/>
        <v>14440</v>
      </c>
      <c r="H13" s="22">
        <f>SUM('Registro mensual'!$I$5:'Registro mensual'!I13)</f>
        <v>3600</v>
      </c>
      <c r="I13" s="22">
        <f t="shared" si="2"/>
        <v>10840</v>
      </c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</row>
    <row r="14">
      <c r="A14" s="21" t="str">
        <f>'Registro mensual'!A14</f>
        <v>Octubre</v>
      </c>
      <c r="B14" s="21">
        <f>'Registro mensual'!B14</f>
        <v>2026</v>
      </c>
      <c r="C14" s="22">
        <f>'Registro mensual'!E14</f>
        <v>1900</v>
      </c>
      <c r="D14" s="22">
        <f>'Registro mensual'!F14</f>
        <v>0</v>
      </c>
      <c r="E14" s="22">
        <f>'Registro mensual'!G14</f>
        <v>1900</v>
      </c>
      <c r="F14" s="23">
        <f>'Registro mensual'!H14</f>
        <v>1</v>
      </c>
      <c r="G14" s="22">
        <f t="shared" si="1"/>
        <v>16340</v>
      </c>
      <c r="H14" s="22">
        <f>SUM('Registro mensual'!$I$5:'Registro mensual'!I14)</f>
        <v>4000</v>
      </c>
      <c r="I14" s="22">
        <f t="shared" si="2"/>
        <v>12340</v>
      </c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</row>
    <row r="15">
      <c r="A15" s="21" t="str">
        <f>'Registro mensual'!A15</f>
        <v>Noviembre</v>
      </c>
      <c r="B15" s="21">
        <f>'Registro mensual'!B15</f>
        <v>2026</v>
      </c>
      <c r="C15" s="22">
        <f>'Registro mensual'!E15</f>
        <v>1800</v>
      </c>
      <c r="D15" s="22">
        <f>'Registro mensual'!F15</f>
        <v>0</v>
      </c>
      <c r="E15" s="22">
        <f>'Registro mensual'!G15</f>
        <v>1800</v>
      </c>
      <c r="F15" s="23">
        <f>'Registro mensual'!H15</f>
        <v>1</v>
      </c>
      <c r="G15" s="22">
        <f t="shared" si="1"/>
        <v>18140</v>
      </c>
      <c r="H15" s="22">
        <f>SUM('Registro mensual'!$I$5:'Registro mensual'!I15)</f>
        <v>4400</v>
      </c>
      <c r="I15" s="22">
        <f t="shared" si="2"/>
        <v>13740</v>
      </c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</row>
    <row r="16">
      <c r="A16" s="21" t="str">
        <f>'Registro mensual'!A16</f>
        <v>Diciembre</v>
      </c>
      <c r="B16" s="21">
        <f>'Registro mensual'!B16</f>
        <v>2026</v>
      </c>
      <c r="C16" s="22">
        <f>'Registro mensual'!E16</f>
        <v>1900</v>
      </c>
      <c r="D16" s="22">
        <f>'Registro mensual'!F16</f>
        <v>0</v>
      </c>
      <c r="E16" s="22">
        <f>'Registro mensual'!G16</f>
        <v>1900</v>
      </c>
      <c r="F16" s="23">
        <f>'Registro mensual'!H16</f>
        <v>1</v>
      </c>
      <c r="G16" s="22">
        <f t="shared" si="1"/>
        <v>20040</v>
      </c>
      <c r="H16" s="22">
        <f>SUM('Registro mensual'!$I$5:'Registro mensual'!I16)</f>
        <v>4800</v>
      </c>
      <c r="I16" s="22">
        <f t="shared" si="2"/>
        <v>15240</v>
      </c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</row>
  </sheetData>
  <mergeCells count="2">
    <mergeCell ref="A1:I1"/>
    <mergeCell ref="A2:I2"/>
  </mergeCells>
  <printOptions/>
  <pageMargins bottom="0.75" footer="0.0" header="0.0" left="0.7" right="0.7" top="0.75"/>
  <pageSetup orientation="landscape"/>
  <drawing r:id="rId1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3.25"/>
    <col customWidth="1" min="2" max="2" width="85.13"/>
    <col customWidth="1" min="3" max="17" width="8.63"/>
  </cols>
  <sheetData>
    <row r="1" ht="27.75" customHeight="1">
      <c r="A1" s="18" t="s">
        <v>70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24.0" customHeight="1">
      <c r="A2" s="19" t="s">
        <v>71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>
      <c r="A4" s="15" t="s">
        <v>72</v>
      </c>
      <c r="B4" s="15" t="s">
        <v>73</v>
      </c>
      <c r="C4" s="15"/>
      <c r="D4" s="15"/>
      <c r="E4" s="15"/>
      <c r="F4" s="15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>
      <c r="A5" s="2" t="s">
        <v>74</v>
      </c>
      <c r="B5" s="2" t="s">
        <v>75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>
      <c r="A6" s="2" t="s">
        <v>76</v>
      </c>
      <c r="B6" s="2" t="s">
        <v>77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>
      <c r="A7" s="2" t="s">
        <v>78</v>
      </c>
      <c r="B7" s="2" t="s">
        <v>79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>
      <c r="A8" s="2" t="s">
        <v>80</v>
      </c>
      <c r="B8" s="2" t="s">
        <v>81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</row>
    <row r="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</row>
  </sheetData>
  <mergeCells count="2">
    <mergeCell ref="A1:F1"/>
    <mergeCell ref="A2:F2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6.88"/>
    <col customWidth="1" min="2" max="2" width="18.25"/>
    <col customWidth="1" min="3" max="3" width="19.25"/>
    <col customWidth="1" min="4" max="4" width="19.88"/>
    <col customWidth="1" min="5" max="26" width="8.63"/>
  </cols>
  <sheetData>
    <row r="1">
      <c r="A1" s="26" t="s">
        <v>82</v>
      </c>
      <c r="B1" s="26" t="s">
        <v>83</v>
      </c>
      <c r="C1" s="26" t="s">
        <v>84</v>
      </c>
      <c r="D1" s="26" t="s">
        <v>85</v>
      </c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" t="s">
        <v>42</v>
      </c>
      <c r="B2" s="3" t="s">
        <v>22</v>
      </c>
      <c r="C2" s="3" t="s">
        <v>60</v>
      </c>
      <c r="D2" s="3" t="s">
        <v>64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" t="s">
        <v>44</v>
      </c>
      <c r="B3" s="3" t="s">
        <v>23</v>
      </c>
      <c r="C3" s="3" t="s">
        <v>63</v>
      </c>
      <c r="D3" s="3" t="s">
        <v>86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3" t="s">
        <v>45</v>
      </c>
      <c r="B4" s="3" t="s">
        <v>24</v>
      </c>
      <c r="C4" s="3"/>
      <c r="D4" s="3" t="s">
        <v>61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3" t="s">
        <v>46</v>
      </c>
      <c r="B5" s="3" t="s">
        <v>87</v>
      </c>
      <c r="C5" s="3"/>
      <c r="D5" s="3" t="s">
        <v>88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" t="s">
        <v>47</v>
      </c>
      <c r="B6" s="3" t="s">
        <v>25</v>
      </c>
      <c r="C6" s="3"/>
      <c r="D6" s="3" t="s">
        <v>89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3" t="s">
        <v>48</v>
      </c>
      <c r="B7" s="3" t="s">
        <v>28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3" t="s">
        <v>49</v>
      </c>
      <c r="B8" s="3" t="s">
        <v>26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 t="s">
        <v>50</v>
      </c>
      <c r="B9" s="3" t="s">
        <v>27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 t="s">
        <v>51</v>
      </c>
      <c r="B10" s="3" t="s">
        <v>90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 t="s">
        <v>52</v>
      </c>
      <c r="B11" s="3" t="s">
        <v>29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 t="s">
        <v>53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 t="s">
        <v>54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8.88"/>
    <col customWidth="1" min="2" max="2" width="49.88"/>
    <col customWidth="1" min="3" max="3" width="21.75"/>
    <col customWidth="1" min="4" max="4" width="58.88"/>
    <col customWidth="1" min="5" max="26" width="8.63"/>
  </cols>
  <sheetData>
    <row r="1">
      <c r="A1" s="27" t="s">
        <v>91</v>
      </c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28" t="s">
        <v>92</v>
      </c>
      <c r="B3" s="28" t="s">
        <v>93</v>
      </c>
      <c r="C3" s="28" t="s">
        <v>94</v>
      </c>
      <c r="D3" s="28" t="s">
        <v>95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2">
        <v>1.0</v>
      </c>
      <c r="B4" s="2" t="s">
        <v>96</v>
      </c>
      <c r="C4" s="2" t="s">
        <v>30</v>
      </c>
      <c r="D4" s="2" t="s">
        <v>97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2">
        <v>2.0</v>
      </c>
      <c r="B5" s="2" t="s">
        <v>98</v>
      </c>
      <c r="C5" s="2" t="s">
        <v>55</v>
      </c>
      <c r="D5" s="2" t="s">
        <v>99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2">
        <v>3.0</v>
      </c>
      <c r="B6" s="2" t="s">
        <v>100</v>
      </c>
      <c r="C6" s="2" t="s">
        <v>101</v>
      </c>
      <c r="D6" s="2" t="s">
        <v>102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2">
        <v>4.0</v>
      </c>
      <c r="B7" s="2" t="s">
        <v>103</v>
      </c>
      <c r="C7" s="2" t="s">
        <v>104</v>
      </c>
      <c r="D7" s="2" t="s">
        <v>105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2">
        <v>5.0</v>
      </c>
      <c r="B8" s="2" t="s">
        <v>106</v>
      </c>
      <c r="C8" s="2" t="s">
        <v>30</v>
      </c>
      <c r="D8" s="2" t="s">
        <v>107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29" t="s">
        <v>80</v>
      </c>
      <c r="B10" s="29" t="s">
        <v>108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">
    <mergeCell ref="A1:D1"/>
    <mergeCell ref="B10:D10"/>
  </mergeCells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0"/>
    <col customWidth="1" min="2" max="2" width="38.75"/>
    <col customWidth="1" min="3" max="3" width="51.88"/>
    <col customWidth="1" min="4" max="26" width="8.63"/>
  </cols>
  <sheetData>
    <row r="1">
      <c r="A1" s="27" t="s">
        <v>109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28" t="s">
        <v>110</v>
      </c>
      <c r="B3" s="28" t="s">
        <v>111</v>
      </c>
      <c r="C3" s="28" t="s">
        <v>112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2" t="s">
        <v>113</v>
      </c>
      <c r="B4" s="2" t="s">
        <v>114</v>
      </c>
      <c r="C4" s="2" t="s">
        <v>115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2" t="s">
        <v>116</v>
      </c>
      <c r="B5" s="2" t="s">
        <v>117</v>
      </c>
      <c r="C5" s="2" t="s">
        <v>118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2" t="s">
        <v>119</v>
      </c>
      <c r="B6" s="2" t="s">
        <v>120</v>
      </c>
      <c r="C6" s="2" t="s">
        <v>121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2" t="s">
        <v>38</v>
      </c>
      <c r="B7" s="2" t="s">
        <v>122</v>
      </c>
      <c r="C7" s="2" t="s">
        <v>123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2" t="s">
        <v>124</v>
      </c>
      <c r="B8" s="2" t="s">
        <v>125</v>
      </c>
      <c r="C8" s="2" t="s">
        <v>126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1">
    <mergeCell ref="A1:C1"/>
  </mergeCells>
  <printOptions/>
  <pageMargins bottom="0.75" footer="0.0" header="0.0" left="0.7" right="0.7" top="0.75"/>
  <pageSetup orientation="landscape"/>
  <drawing r:id="rId1"/>
</worksheet>
</file>